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 tabRatio="925"/>
  </bookViews>
  <sheets>
    <sheet name="汇总" sheetId="117" r:id="rId1"/>
    <sheet name="售价表" sheetId="951" r:id="rId2"/>
    <sheet name="基础数据" sheetId="919" state="hidden" r:id="rId3"/>
    <sheet name="附表六-2大修费" sheetId="934" state="hidden" r:id="rId4"/>
    <sheet name="附表六-3大型部件" sheetId="935" state="hidden" r:id="rId5"/>
    <sheet name="10.1剥离装运费 (2)" sheetId="943" state="hidden" r:id="rId6"/>
  </sheets>
  <externalReferences>
    <externalReference r:id="rId7"/>
  </externalReferences>
  <definedNames>
    <definedName name="Database" localSheetId="0" hidden="1">#REF!</definedName>
    <definedName name="Database" hidden="1">#REF!</definedName>
    <definedName name="_xlnm.Print_Area" localSheetId="4">'附表六-3大型部件'!$A$1:$H$24</definedName>
    <definedName name="_xlnm.Print_Area" localSheetId="0">汇总!$A$2:$D$39</definedName>
    <definedName name="_xlnm.Print_Titles" localSheetId="0">汇总!$A:$B,汇总!$2:$4</definedName>
    <definedName name="补充养老金数据">[1]缴费情况!#REF!</definedName>
    <definedName name="库结构" localSheetId="0">#REF!</definedName>
    <definedName name="库结构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<sst xmlns="http://schemas.openxmlformats.org/spreadsheetml/2006/main" count="182" uniqueCount="149">
  <si>
    <t>内蒙古神东天隆集团股份有限公司2023年财务预算</t>
  </si>
  <si>
    <t>内蒙古神东天隆集团股份有限公司2026年财务预算</t>
  </si>
  <si>
    <t>序号</t>
  </si>
  <si>
    <t>单位</t>
  </si>
  <si>
    <t>2026年预算</t>
  </si>
  <si>
    <t>2026年预算净利润</t>
  </si>
  <si>
    <t>一</t>
  </si>
  <si>
    <t>煤炭产业</t>
  </si>
  <si>
    <t>北办</t>
  </si>
  <si>
    <t>采购</t>
  </si>
  <si>
    <t>本部</t>
  </si>
  <si>
    <t>结算中心</t>
  </si>
  <si>
    <t>乌鲁木齐分公司</t>
  </si>
  <si>
    <t>物业公司</t>
  </si>
  <si>
    <t>集团公司机关</t>
  </si>
  <si>
    <t>霍洛湾煤矿</t>
  </si>
  <si>
    <t>武家塔煤矿</t>
  </si>
  <si>
    <t>4</t>
  </si>
  <si>
    <t>煤炭运销公司</t>
  </si>
  <si>
    <t>5</t>
  </si>
  <si>
    <t>海南神东天隆投资公司</t>
  </si>
  <si>
    <t>二</t>
  </si>
  <si>
    <t>非煤产业</t>
  </si>
  <si>
    <t>1</t>
  </si>
  <si>
    <t>化工公司</t>
  </si>
  <si>
    <t>2</t>
  </si>
  <si>
    <t>矿山机械公司</t>
  </si>
  <si>
    <t>3</t>
  </si>
  <si>
    <t>支护材料公司</t>
  </si>
  <si>
    <t>文创公司</t>
  </si>
  <si>
    <t>煤机公司</t>
  </si>
  <si>
    <t>6</t>
  </si>
  <si>
    <t>府谷新材料公司</t>
  </si>
  <si>
    <t>7</t>
  </si>
  <si>
    <t>腐植酸公司</t>
  </si>
  <si>
    <t>8</t>
  </si>
  <si>
    <t>矿建公司</t>
  </si>
  <si>
    <t>9</t>
  </si>
  <si>
    <t>机电安装公司</t>
  </si>
  <si>
    <t>10</t>
  </si>
  <si>
    <t>工程建设公司</t>
  </si>
  <si>
    <t>11</t>
  </si>
  <si>
    <t>胜源建安公司</t>
  </si>
  <si>
    <t>12</t>
  </si>
  <si>
    <t>石材公司</t>
  </si>
  <si>
    <t>13</t>
  </si>
  <si>
    <t>物流配送中心</t>
  </si>
  <si>
    <t>14</t>
  </si>
  <si>
    <t>房地产公司</t>
  </si>
  <si>
    <t>15</t>
  </si>
  <si>
    <t>水务公司</t>
  </si>
  <si>
    <t>16</t>
  </si>
  <si>
    <t>武家塔加油站</t>
  </si>
  <si>
    <t>17</t>
  </si>
  <si>
    <t>大柳塔加油站</t>
  </si>
  <si>
    <t>18</t>
  </si>
  <si>
    <t>文化旅游投资公司</t>
  </si>
  <si>
    <t>控股</t>
  </si>
  <si>
    <t>呼氏煤炭公司</t>
  </si>
  <si>
    <t>合并口径合计</t>
  </si>
  <si>
    <t>归属母公司合计</t>
  </si>
  <si>
    <t>备注:众邦公司净支出88.66万元。</t>
  </si>
  <si>
    <t>运销分公司2026年煤炭生产销售计划表</t>
  </si>
  <si>
    <t>生产采购计划（万吨）</t>
  </si>
  <si>
    <t>销售计划（万吨）</t>
  </si>
  <si>
    <t>性质</t>
  </si>
  <si>
    <t>煤源</t>
  </si>
  <si>
    <t>商品
煤量</t>
  </si>
  <si>
    <t>坑口
销售</t>
  </si>
  <si>
    <t>上站发运销售</t>
  </si>
  <si>
    <t>乌站</t>
  </si>
  <si>
    <t>黑站</t>
  </si>
  <si>
    <t>孤山站</t>
  </si>
  <si>
    <t>沙站</t>
  </si>
  <si>
    <t>其他</t>
  </si>
  <si>
    <t>自产煤</t>
  </si>
  <si>
    <t>霍洛湾矿</t>
  </si>
  <si>
    <t>武家塔矿</t>
  </si>
  <si>
    <t>大海则矿</t>
  </si>
  <si>
    <t>小  计</t>
  </si>
  <si>
    <t>外购煤</t>
  </si>
  <si>
    <t>周边煤矿</t>
  </si>
  <si>
    <t>淖尔壕矿</t>
  </si>
  <si>
    <t>其他站台</t>
  </si>
  <si>
    <t>中转煤</t>
  </si>
  <si>
    <t>合        计</t>
  </si>
  <si>
    <t>海南公司</t>
  </si>
  <si>
    <t>控股煤矿</t>
  </si>
  <si>
    <t>基础数据</t>
  </si>
  <si>
    <t>商品煤量</t>
  </si>
  <si>
    <t>计划售价</t>
  </si>
  <si>
    <t>坑口销量</t>
  </si>
  <si>
    <t>上站量</t>
  </si>
  <si>
    <t>附表六-2</t>
  </si>
  <si>
    <t>大海则煤矿综采队2015年设备大修计划</t>
  </si>
  <si>
    <t>编制单位：大海则煤矿</t>
  </si>
  <si>
    <t>设备及部件名称</t>
  </si>
  <si>
    <t>规格型号/代号</t>
  </si>
  <si>
    <t>设备原值   (万元)</t>
  </si>
  <si>
    <t>数量</t>
  </si>
  <si>
    <t>不含税修理单价
（万元）</t>
  </si>
  <si>
    <t>不含税修理总价
(元)</t>
  </si>
  <si>
    <t>备注</t>
  </si>
  <si>
    <t>电机</t>
  </si>
  <si>
    <t>LYBSD-400/200-4/8GX2/FJTQ</t>
  </si>
  <si>
    <t>台</t>
  </si>
  <si>
    <t>减速机</t>
  </si>
  <si>
    <t>ZSY-500</t>
  </si>
  <si>
    <t>北区大巷一部在用，使用时间7年，过煤量900万吨</t>
  </si>
  <si>
    <t>YB400M-4</t>
  </si>
  <si>
    <t>主井皮带机在用，2014年根据使用情况确定。</t>
  </si>
  <si>
    <t>DCY560</t>
  </si>
  <si>
    <t>减速器</t>
  </si>
  <si>
    <t>38JS/00</t>
  </si>
  <si>
    <t>部分移变已使用7年，根据使用情况确定。</t>
  </si>
  <si>
    <t>热风炉</t>
  </si>
  <si>
    <t>ZRG-1.75L/W</t>
  </si>
  <si>
    <t>主井热风炉2011年进行过大修，大修周期3年。</t>
  </si>
  <si>
    <t>附表六-3</t>
  </si>
  <si>
    <t>天隆集团煤炭分公司大海则煤矿2015年设备大型部件计划</t>
  </si>
  <si>
    <t>不含税单价
（元）</t>
  </si>
  <si>
    <t>不含税总价
（元）</t>
  </si>
  <si>
    <t>（一）</t>
  </si>
  <si>
    <t>采煤机（型号：MG400/890-WD1)</t>
  </si>
  <si>
    <t>截割电机</t>
  </si>
  <si>
    <t>YBCB-200G</t>
  </si>
  <si>
    <r>
      <rPr>
        <sz val="10"/>
        <color indexed="8"/>
        <rFont val="宋体"/>
        <charset val="134"/>
      </rPr>
      <t xml:space="preserve">功率200KW，电压等级:3300v   </t>
    </r>
    <r>
      <rPr>
        <sz val="10"/>
        <color indexed="10"/>
        <rFont val="宋体"/>
        <charset val="134"/>
      </rPr>
      <t xml:space="preserve"> </t>
    </r>
  </si>
  <si>
    <t>行星机构</t>
  </si>
  <si>
    <t>SM45LZ2-0207</t>
  </si>
  <si>
    <t>组</t>
  </si>
  <si>
    <t>牵引箱用</t>
  </si>
  <si>
    <t>SM89XN1-0308</t>
  </si>
  <si>
    <t>套</t>
  </si>
  <si>
    <t>摇臂用</t>
  </si>
  <si>
    <t>变频器</t>
  </si>
  <si>
    <r>
      <rPr>
        <sz val="10"/>
        <color indexed="8"/>
        <rFont val="宋体"/>
        <charset val="134"/>
      </rPr>
      <t>D030113（</t>
    </r>
    <r>
      <rPr>
        <sz val="10"/>
        <rFont val="宋体"/>
        <charset val="134"/>
      </rPr>
      <t>B1-055U1-A）</t>
    </r>
  </si>
  <si>
    <t>合计</t>
  </si>
  <si>
    <t>附表十</t>
  </si>
  <si>
    <t>剥离装运费预算明细表</t>
  </si>
  <si>
    <t>单位：武家塔露天煤矿</t>
  </si>
  <si>
    <t>价差、单价单位：元/立方米</t>
  </si>
  <si>
    <t>项目名称</t>
  </si>
  <si>
    <t>基价</t>
  </si>
  <si>
    <t>下调比例</t>
  </si>
  <si>
    <t>数量    
（立方米）</t>
  </si>
  <si>
    <t>金额                       （万元）</t>
  </si>
  <si>
    <t>剥离装运费</t>
  </si>
  <si>
    <t xml:space="preserve"> </t>
  </si>
  <si>
    <t>服务费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</si>
</sst>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_);\(&quot;$&quot;#,##0\)"/>
    <numFmt numFmtId="177" formatCode="#,##0;\-#,##0;&quot;-&quot;"/>
    <numFmt numFmtId="178" formatCode="_(* #,##0_);_(* \(#,##0\);_(* &quot;-&quot;_);_(@_)"/>
    <numFmt numFmtId="179" formatCode="#,##0;\(#,##0\)"/>
    <numFmt numFmtId="180" formatCode="_-* #,##0.00_-;\-* #,##0.00_-;_-* &quot;-&quot;??_-;_-@_-"/>
    <numFmt numFmtId="181" formatCode="#,##0;[Red]\(#,##0\)"/>
    <numFmt numFmtId="182" formatCode="_-&quot;$&quot;* #,##0_-;\-&quot;$&quot;* #,##0_-;_-&quot;$&quot;* &quot;-&quot;_-;_-@_-"/>
    <numFmt numFmtId="183" formatCode="_-&quot;$&quot;\ * #,##0.00_-;_-&quot;$&quot;\ * #,##0.00\-;_-&quot;$&quot;\ * &quot;-&quot;??_-;_-@_-"/>
    <numFmt numFmtId="184" formatCode="\$#,##0.00;\(\$#,##0.00\)"/>
    <numFmt numFmtId="185" formatCode="_(* #,##0.00_);_(* \(#,##0.00\);_(* &quot;-&quot;??_);_(@_)"/>
    <numFmt numFmtId="186" formatCode="\$#,##0;\(\$#,##0\)"/>
    <numFmt numFmtId="187" formatCode="#,##0.0_);\(#,##0.0\)"/>
    <numFmt numFmtId="188" formatCode="_-&quot;$&quot;\ * #,##0_-;_-&quot;$&quot;\ * #,##0\-;_-&quot;$&quot;\ * &quot;-&quot;_-;_-@_-"/>
    <numFmt numFmtId="189" formatCode="&quot;$&quot;#,##0_);[Red]\(&quot;$&quot;#,##0\)"/>
    <numFmt numFmtId="190" formatCode="&quot;$&quot;#,##0.00_);[Red]\(&quot;$&quot;#,##0.00\)"/>
    <numFmt numFmtId="191" formatCode="&quot;$&quot;\ #,##0.00_-;[Red]&quot;$&quot;\ #,##0.00\-"/>
    <numFmt numFmtId="192" formatCode="&quot;$&quot;\ #,##0_-;[Red]&quot;$&quot;\ #,##0\-"/>
    <numFmt numFmtId="193" formatCode="#\ ??/??"/>
    <numFmt numFmtId="194" formatCode="_-* #,##0\ _k_r_-;\-* #,##0\ _k_r_-;_-* &quot;-&quot;\ _k_r_-;_-@_-"/>
    <numFmt numFmtId="195" formatCode="_-* #,##0.00\ _k_r_-;\-* #,##0.00\ _k_r_-;_-* &quot;-&quot;??\ _k_r_-;_-@_-"/>
    <numFmt numFmtId="196" formatCode="&quot;綅&quot;\t#,##0_);[Red]\(&quot;綅&quot;\t#,##0\)"/>
    <numFmt numFmtId="197" formatCode="&quot;?\t#,##0_);[Red]\(&quot;&quot;?&quot;\t#,##0\)"/>
    <numFmt numFmtId="198" formatCode="_(&quot;$&quot;* #,##0.00_);_(&quot;$&quot;* \(#,##0.00\);_(&quot;$&quot;* &quot;-&quot;??_);_(@_)"/>
    <numFmt numFmtId="199" formatCode="_(&quot;$&quot;* #,##0_);_(&quot;$&quot;* \(#,##0\);_(&quot;$&quot;* &quot;-&quot;_);_(@_)"/>
    <numFmt numFmtId="200" formatCode="0.000000_);[Red]\(0.000000\)"/>
    <numFmt numFmtId="201" formatCode="_(\¥* #,##0.00_);_(\¥* \(#,##0.00\);_(\¥* &quot;-&quot;??_);_(@_)"/>
    <numFmt numFmtId="202" formatCode="_ \¥* #,##0_ ;_ \¥* \-#,##0_ ;_ \¥* &quot;-&quot;_ ;_ @_ "/>
    <numFmt numFmtId="203" formatCode="_-&quot;$&quot;* #,##0.00_-;\-&quot;$&quot;* #,##0.00_-;_-&quot;$&quot;* &quot;-&quot;??_-;_-@_-"/>
    <numFmt numFmtId="204" formatCode="_-* #,##0_$_-;\-* #,##0_$_-;_-* &quot;-&quot;_$_-;_-@_-"/>
    <numFmt numFmtId="205" formatCode="_-* #,##0.00_$_-;\-* #,##0.00_$_-;_-* &quot;-&quot;??_$_-;_-@_-"/>
    <numFmt numFmtId="206" formatCode="_-* #,##0&quot;$&quot;_-;\-* #,##0&quot;$&quot;_-;_-* &quot;-&quot;&quot;$&quot;_-;_-@_-"/>
    <numFmt numFmtId="207" formatCode="_-* #,##0.00&quot;$&quot;_-;\-* #,##0.00&quot;$&quot;_-;_-* &quot;-&quot;??&quot;$&quot;_-;_-@_-"/>
    <numFmt numFmtId="208" formatCode="yy\.mm\.dd"/>
    <numFmt numFmtId="209" formatCode="0.0"/>
    <numFmt numFmtId="210" formatCode="#,##0.00_);[Red]\(#,##0.00\)"/>
    <numFmt numFmtId="211" formatCode="0.00_);[Red]\(0.00\)"/>
    <numFmt numFmtId="212" formatCode="0.00_ "/>
    <numFmt numFmtId="213" formatCode="0_ "/>
    <numFmt numFmtId="214" formatCode="#,##0.00_ "/>
    <numFmt numFmtId="215" formatCode="#,##0_ "/>
  </numFmts>
  <fonts count="15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8"/>
      <name val="宋体"/>
      <charset val="134"/>
    </font>
    <font>
      <sz val="11"/>
      <color indexed="8"/>
      <name val="宋体"/>
      <charset val="134"/>
    </font>
    <font>
      <b/>
      <sz val="20"/>
      <color theme="4" tint="-0.249977111117893"/>
      <name val="黑体"/>
      <charset val="134"/>
    </font>
    <font>
      <b/>
      <sz val="14"/>
      <color theme="0"/>
      <name val="黑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b/>
      <sz val="14"/>
      <color theme="0"/>
      <name val="宋体"/>
      <charset val="134"/>
    </font>
    <font>
      <b/>
      <sz val="11"/>
      <color indexed="8"/>
      <name val="宋体"/>
      <charset val="134"/>
    </font>
    <font>
      <sz val="14"/>
      <name val="宋体"/>
      <charset val="134"/>
    </font>
    <font>
      <sz val="14"/>
      <name val="黑体"/>
      <charset val="134"/>
    </font>
    <font>
      <b/>
      <sz val="14"/>
      <name val="黑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</font>
    <font>
      <sz val="20"/>
      <name val="宋体"/>
      <charset val="134"/>
    </font>
    <font>
      <b/>
      <sz val="32"/>
      <name val="黑体"/>
      <charset val="134"/>
    </font>
    <font>
      <b/>
      <sz val="18"/>
      <color theme="0"/>
      <name val="黑体"/>
      <charset val="134"/>
    </font>
    <font>
      <b/>
      <sz val="24"/>
      <color theme="0"/>
      <name val="黑体"/>
      <charset val="134"/>
    </font>
    <font>
      <b/>
      <sz val="24"/>
      <color theme="0"/>
      <name val="宋体"/>
      <charset val="134"/>
      <scheme val="minor"/>
    </font>
    <font>
      <b/>
      <sz val="24"/>
      <name val="宋体"/>
      <charset val="134"/>
      <scheme val="minor"/>
    </font>
    <font>
      <sz val="24"/>
      <name val="宋体"/>
      <charset val="134"/>
      <scheme val="minor"/>
    </font>
    <font>
      <sz val="24"/>
      <name val="宋体"/>
      <charset val="134"/>
    </font>
    <font>
      <sz val="14"/>
      <color theme="1"/>
      <name val="宋体"/>
      <charset val="134"/>
      <scheme val="minor"/>
    </font>
    <font>
      <sz val="20"/>
      <name val="黑体"/>
      <charset val="134"/>
    </font>
    <font>
      <sz val="2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0"/>
      <name val="黑体"/>
      <charset val="134"/>
    </font>
    <font>
      <sz val="26"/>
      <color rgb="FFFF0000"/>
      <name val="宋体"/>
      <charset val="134"/>
    </font>
    <font>
      <sz val="14"/>
      <color rgb="FFFF0000"/>
      <name val="宋体"/>
      <charset val="134"/>
    </font>
    <font>
      <sz val="20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name val="ＭＳ Ｐゴシック"/>
      <charset val="134"/>
    </font>
    <font>
      <sz val="12"/>
      <name val="???"/>
      <charset val="134"/>
    </font>
    <font>
      <sz val="12"/>
      <name val="Times New Roman"/>
      <charset val="134"/>
    </font>
    <font>
      <sz val="10"/>
      <name val="Geneva"/>
      <charset val="134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9"/>
      <name val="宋体"/>
      <charset val="134"/>
    </font>
    <font>
      <sz val="12"/>
      <color indexed="9"/>
      <name val="宋体"/>
      <charset val="134"/>
    </font>
    <font>
      <sz val="12"/>
      <color indexed="8"/>
      <name val="宋体"/>
      <charset val="134"/>
    </font>
    <font>
      <sz val="8"/>
      <name val="Times New Roman"/>
      <charset val="134"/>
    </font>
    <font>
      <sz val="11"/>
      <color indexed="20"/>
      <name val="宋体"/>
      <charset val="134"/>
    </font>
    <font>
      <sz val="7"/>
      <name val="Helv"/>
      <charset val="134"/>
    </font>
    <font>
      <b/>
      <sz val="10"/>
      <name val="MS Sans Serif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0"/>
      <name val="Times New Roman"/>
      <charset val="134"/>
    </font>
    <font>
      <sz val="10"/>
      <name val="MS Sans Serif"/>
      <charset val="134"/>
    </font>
    <font>
      <i/>
      <sz val="11"/>
      <color indexed="23"/>
      <name val="宋体"/>
      <charset val="134"/>
    </font>
    <font>
      <sz val="12"/>
      <name val="Arial"/>
      <charset val="134"/>
    </font>
    <font>
      <u/>
      <sz val="7.5"/>
      <color indexed="36"/>
      <name val="Arial"/>
      <charset val="134"/>
    </font>
    <font>
      <sz val="11"/>
      <color indexed="17"/>
      <name val="宋体"/>
      <charset val="134"/>
    </font>
    <font>
      <sz val="8"/>
      <name val="Arial"/>
      <charset val="134"/>
    </font>
    <font>
      <b/>
      <sz val="12"/>
      <name val="Arial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name val="Arial"/>
      <charset val="134"/>
    </font>
    <font>
      <u/>
      <sz val="7.5"/>
      <color indexed="12"/>
      <name val="Arial"/>
      <charset val="134"/>
    </font>
    <font>
      <sz val="11"/>
      <color indexed="62"/>
      <name val="宋体"/>
      <charset val="134"/>
    </font>
    <font>
      <sz val="12"/>
      <name val="Helv"/>
      <charset val="134"/>
    </font>
    <font>
      <sz val="11"/>
      <color indexed="52"/>
      <name val="宋体"/>
      <charset val="134"/>
    </font>
    <font>
      <sz val="12"/>
      <color indexed="9"/>
      <name val="Helv"/>
      <charset val="134"/>
    </font>
    <font>
      <sz val="11"/>
      <color indexed="60"/>
      <name val="宋体"/>
      <charset val="134"/>
    </font>
    <font>
      <sz val="7"/>
      <name val="Small Fonts"/>
      <charset val="134"/>
    </font>
    <font>
      <sz val="10"/>
      <name val="Courier"/>
      <charset val="134"/>
    </font>
    <font>
      <b/>
      <sz val="11"/>
      <color indexed="63"/>
      <name val="宋体"/>
      <charset val="134"/>
    </font>
    <font>
      <sz val="7"/>
      <color indexed="10"/>
      <name val="Helv"/>
      <charset val="134"/>
    </font>
    <font>
      <b/>
      <sz val="10"/>
      <name val="Tms Rmn"/>
      <charset val="134"/>
    </font>
    <font>
      <b/>
      <sz val="28"/>
      <name val="Arial"/>
      <charset val="134"/>
    </font>
    <font>
      <sz val="10"/>
      <color indexed="8"/>
      <name val="MS Sans Serif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sz val="11"/>
      <color rgb="FF000000"/>
      <name val="宋体"/>
      <charset val="134"/>
    </font>
    <font>
      <sz val="11"/>
      <color indexed="8"/>
      <name val="等线"/>
      <charset val="134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8"/>
      <color indexed="54"/>
      <name val="宋体"/>
      <charset val="134"/>
    </font>
    <font>
      <b/>
      <sz val="11"/>
      <color indexed="54"/>
      <name val="宋体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sz val="11"/>
      <color indexed="16"/>
      <name val="宋体"/>
      <charset val="134"/>
    </font>
    <font>
      <sz val="12"/>
      <color indexed="20"/>
      <name val="宋体"/>
      <charset val="134"/>
    </font>
    <font>
      <sz val="10.5"/>
      <color indexed="20"/>
      <name val="宋体"/>
      <charset val="134"/>
    </font>
    <font>
      <sz val="11"/>
      <color indexed="20"/>
      <name val="黑体"/>
      <charset val="134"/>
    </font>
    <font>
      <sz val="12"/>
      <color indexed="20"/>
      <name val="楷体_GB2312"/>
      <charset val="134"/>
    </font>
    <font>
      <sz val="12"/>
      <color indexed="16"/>
      <name val="宋体"/>
      <charset val="134"/>
    </font>
    <font>
      <sz val="10"/>
      <color indexed="20"/>
      <name val="宋体"/>
      <charset val="134"/>
    </font>
    <font>
      <sz val="10"/>
      <color indexed="20"/>
      <name val="Arial"/>
      <charset val="134"/>
    </font>
    <font>
      <sz val="11"/>
      <color rgb="FF9C0006"/>
      <name val="宋体"/>
      <charset val="134"/>
      <scheme val="minor"/>
    </font>
    <font>
      <sz val="11"/>
      <color indexed="20"/>
      <name val="等线"/>
      <charset val="134"/>
    </font>
    <font>
      <sz val="11"/>
      <color rgb="FF9C0006"/>
      <name val="Tahoma"/>
      <charset val="134"/>
    </font>
    <font>
      <sz val="11"/>
      <color indexed="20"/>
      <name val="Tahoma"/>
      <charset val="134"/>
    </font>
    <font>
      <sz val="11"/>
      <color indexed="20"/>
      <name val="方正舒体"/>
      <charset val="134"/>
    </font>
    <font>
      <sz val="12"/>
      <color theme="1"/>
      <name val="宋体"/>
      <charset val="134"/>
      <scheme val="minor"/>
    </font>
    <font>
      <sz val="11"/>
      <name val="Tahoma"/>
      <charset val="134"/>
    </font>
    <font>
      <sz val="12"/>
      <color indexed="8"/>
      <name val="等线"/>
      <charset val="134"/>
    </font>
    <font>
      <sz val="11"/>
      <color theme="1"/>
      <name val="等线"/>
      <charset val="134"/>
    </font>
    <font>
      <u/>
      <sz val="12"/>
      <color indexed="12"/>
      <name val="宋体"/>
      <charset val="134"/>
    </font>
    <font>
      <u/>
      <sz val="12"/>
      <color rgb="FF0000FF"/>
      <name val="宋体"/>
      <charset val="134"/>
    </font>
    <font>
      <u/>
      <sz val="12"/>
      <color theme="10"/>
      <name val="宋体"/>
      <charset val="134"/>
    </font>
    <font>
      <b/>
      <sz val="9"/>
      <name val="Arial"/>
      <charset val="134"/>
    </font>
    <font>
      <sz val="12"/>
      <name val="官帕眉"/>
      <charset val="134"/>
    </font>
    <font>
      <sz val="11"/>
      <color rgb="FF006100"/>
      <name val="宋体"/>
      <charset val="134"/>
      <scheme val="minor"/>
    </font>
    <font>
      <sz val="12"/>
      <color indexed="17"/>
      <name val="宋体"/>
      <charset val="134"/>
    </font>
    <font>
      <sz val="10.5"/>
      <color indexed="17"/>
      <name val="宋体"/>
      <charset val="134"/>
    </font>
    <font>
      <sz val="11"/>
      <color indexed="17"/>
      <name val="黑体"/>
      <charset val="134"/>
    </font>
    <font>
      <sz val="12"/>
      <color indexed="17"/>
      <name val="楷体_GB2312"/>
      <charset val="134"/>
    </font>
    <font>
      <sz val="10"/>
      <color indexed="17"/>
      <name val="宋体"/>
      <charset val="134"/>
    </font>
    <font>
      <sz val="10"/>
      <color indexed="17"/>
      <name val="Arial"/>
      <charset val="134"/>
    </font>
    <font>
      <sz val="11"/>
      <color indexed="17"/>
      <name val="等线"/>
      <charset val="134"/>
    </font>
    <font>
      <sz val="11"/>
      <color rgb="FF006100"/>
      <name val="Tahoma"/>
      <charset val="134"/>
    </font>
    <font>
      <sz val="11"/>
      <color indexed="17"/>
      <name val="Tahoma"/>
      <charset val="134"/>
    </font>
    <font>
      <sz val="11"/>
      <color indexed="17"/>
      <name val="方正舒体"/>
      <charset val="134"/>
    </font>
    <font>
      <u/>
      <sz val="12"/>
      <color indexed="36"/>
      <name val="宋体"/>
      <charset val="134"/>
    </font>
    <font>
      <sz val="12"/>
      <name val="新細明體"/>
      <charset val="134"/>
    </font>
    <font>
      <b/>
      <sz val="11"/>
      <color indexed="53"/>
      <name val="宋体"/>
      <charset val="134"/>
    </font>
    <font>
      <sz val="11"/>
      <color indexed="53"/>
      <name val="宋体"/>
      <charset val="134"/>
    </font>
    <font>
      <sz val="12"/>
      <color rgb="FF000000"/>
      <name val="宋体"/>
      <charset val="134"/>
    </font>
    <font>
      <sz val="11"/>
      <color rgb="FF000000"/>
      <name val="Tahoma"/>
      <charset val="134"/>
    </font>
    <font>
      <b/>
      <sz val="12"/>
      <color indexed="8"/>
      <name val="宋体"/>
      <charset val="134"/>
    </font>
    <font>
      <sz val="11"/>
      <color indexed="19"/>
      <name val="宋体"/>
      <charset val="134"/>
    </font>
    <font>
      <sz val="11"/>
      <name val="宋体"/>
      <charset val="134"/>
    </font>
    <font>
      <sz val="12"/>
      <name val="Courier"/>
      <charset val="134"/>
    </font>
    <font>
      <b/>
      <sz val="12"/>
      <color theme="1"/>
      <name val="黑体"/>
      <charset val="134"/>
    </font>
    <font>
      <b/>
      <sz val="12"/>
      <color indexed="8"/>
      <name val="黑体"/>
      <charset val="134"/>
    </font>
    <font>
      <sz val="10"/>
      <color indexed="8"/>
      <name val="宋体"/>
      <charset val="134"/>
    </font>
    <font>
      <sz val="10"/>
      <color indexed="10"/>
      <name val="宋体"/>
      <charset val="134"/>
    </font>
  </fonts>
  <fills count="86">
    <fill>
      <patternFill patternType="none"/>
    </fill>
    <fill>
      <patternFill patternType="gray125"/>
    </fill>
    <fill>
      <patternFill patternType="solid">
        <fgColor theme="3" tint="0.399761955626087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3" tint="0.399731437116611"/>
        <bgColor indexed="64"/>
      </patternFill>
    </fill>
    <fill>
      <patternFill patternType="solid">
        <fgColor theme="3" tint="0.39979247413556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mediumGray">
        <fgColor indexed="0"/>
        <bgColor indexed="0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0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3" tint="0.799737540818506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3" tint="0.799737540818506"/>
      </bottom>
      <diagonal/>
    </border>
    <border>
      <left style="thin">
        <color theme="0"/>
      </left>
      <right/>
      <top style="thin">
        <color theme="0"/>
      </top>
      <bottom style="thin">
        <color theme="3" tint="0.799737540818506"/>
      </bottom>
      <diagonal/>
    </border>
    <border>
      <left/>
      <right style="thin">
        <color theme="3" tint="0.799737540818506"/>
      </right>
      <top style="thin">
        <color theme="3" tint="0.799737540818506"/>
      </top>
      <bottom/>
      <diagonal/>
    </border>
    <border>
      <left/>
      <right style="thin">
        <color theme="3" tint="0.799737540818506"/>
      </right>
      <top style="thin">
        <color theme="3" tint="0.799737540818506"/>
      </top>
      <bottom style="thin">
        <color theme="3" tint="0.799737540818506"/>
      </bottom>
      <diagonal/>
    </border>
    <border>
      <left style="thin">
        <color theme="3" tint="0.799737540818506"/>
      </left>
      <right style="thin">
        <color theme="3" tint="0.799737540818506"/>
      </right>
      <top style="thin">
        <color theme="3" tint="0.799737540818506"/>
      </top>
      <bottom style="thin">
        <color theme="3" tint="0.799737540818506"/>
      </bottom>
      <diagonal/>
    </border>
    <border>
      <left style="thin">
        <color theme="3" tint="0.799737540818506"/>
      </left>
      <right/>
      <top style="thin">
        <color theme="3" tint="0.799737540818506"/>
      </top>
      <bottom style="thin">
        <color theme="3" tint="0.799737540818506"/>
      </bottom>
      <diagonal/>
    </border>
    <border>
      <left/>
      <right style="thin">
        <color theme="3" tint="0.799737540818506"/>
      </right>
      <top/>
      <bottom/>
      <diagonal/>
    </border>
    <border>
      <left/>
      <right style="thin">
        <color theme="3" tint="0.799737540818506"/>
      </right>
      <top/>
      <bottom style="thin">
        <color theme="3" tint="0.799737540818506"/>
      </bottom>
      <diagonal/>
    </border>
    <border>
      <left/>
      <right style="thin">
        <color theme="0"/>
      </right>
      <top/>
      <bottom style="thin">
        <color theme="3" tint="0.799737540818506"/>
      </bottom>
      <diagonal/>
    </border>
    <border>
      <left style="thin">
        <color theme="0"/>
      </left>
      <right style="thin">
        <color theme="0"/>
      </right>
      <top style="thin">
        <color theme="3" tint="0.799737540818506"/>
      </top>
      <bottom style="thin">
        <color theme="3" tint="0.799737540818506"/>
      </bottom>
      <diagonal/>
    </border>
    <border>
      <left/>
      <right/>
      <top style="thin">
        <color theme="3" tint="0.799737540818506"/>
      </top>
      <bottom/>
      <diagonal/>
    </border>
    <border>
      <left/>
      <right/>
      <top/>
      <bottom style="thin">
        <color theme="3" tint="0.799737540818506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3" tint="0.799737540818506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3" tint="0.8"/>
      </right>
      <top style="thin">
        <color theme="3" tint="0.799737540818506"/>
      </top>
      <bottom style="thin">
        <color theme="3" tint="0.8"/>
      </bottom>
      <diagonal/>
    </border>
    <border>
      <left style="thin">
        <color theme="3" tint="0.8"/>
      </left>
      <right style="thin">
        <color theme="3" tint="0.8"/>
      </right>
      <top style="thin">
        <color theme="3" tint="0.799737540818506"/>
      </top>
      <bottom style="thin">
        <color theme="3" tint="0.8"/>
      </bottom>
      <diagonal/>
    </border>
    <border>
      <left style="thin">
        <color theme="3" tint="0.8"/>
      </left>
      <right style="thin">
        <color theme="3" tint="0.8"/>
      </right>
      <top/>
      <bottom style="thin">
        <color theme="3" tint="0.8"/>
      </bottom>
      <diagonal/>
    </border>
    <border>
      <left style="thin">
        <color theme="3" tint="0.8"/>
      </left>
      <right/>
      <top/>
      <bottom style="thin">
        <color theme="3" tint="0.8"/>
      </bottom>
      <diagonal/>
    </border>
    <border>
      <left/>
      <right style="thin">
        <color theme="3" tint="0.799890133365886"/>
      </right>
      <top/>
      <bottom style="thin">
        <color theme="3" tint="0.799890133365886"/>
      </bottom>
      <diagonal/>
    </border>
    <border>
      <left style="thin">
        <color theme="3" tint="0.799890133365886"/>
      </left>
      <right/>
      <top/>
      <bottom style="thin">
        <color theme="3" tint="0.799890133365886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3" tint="0.799890133365886"/>
      </right>
      <top style="thin">
        <color theme="3" tint="0.799890133365886"/>
      </top>
      <bottom style="thin">
        <color theme="3" tint="0.799890133365886"/>
      </bottom>
      <diagonal/>
    </border>
    <border>
      <left style="thin">
        <color theme="3" tint="0.799890133365886"/>
      </left>
      <right style="thin">
        <color theme="3" tint="0.799890133365886"/>
      </right>
      <top style="thin">
        <color theme="3" tint="0.799890133365886"/>
      </top>
      <bottom style="thin">
        <color theme="3" tint="0.799890133365886"/>
      </bottom>
      <diagonal/>
    </border>
    <border>
      <left/>
      <right style="thin">
        <color theme="3" tint="0.799890133365886"/>
      </right>
      <top style="thin">
        <color theme="3" tint="0.799890133365886"/>
      </top>
      <bottom/>
      <diagonal/>
    </border>
    <border>
      <left style="thin">
        <color theme="3" tint="0.799890133365886"/>
      </left>
      <right style="thin">
        <color theme="3" tint="0.799890133365886"/>
      </right>
      <top style="thin">
        <color theme="3" tint="0.799890133365886"/>
      </top>
      <bottom/>
      <diagonal/>
    </border>
    <border>
      <left/>
      <right style="thin">
        <color theme="3" tint="0.599993896298105"/>
      </right>
      <top/>
      <bottom style="thin">
        <color theme="3" tint="0.599993896298105"/>
      </bottom>
      <diagonal/>
    </border>
    <border>
      <left style="thin">
        <color theme="3" tint="0.599993896298105"/>
      </left>
      <right style="thin">
        <color theme="3" tint="0.599993896298105"/>
      </right>
      <top/>
      <bottom style="thin">
        <color theme="3" tint="0.599993896298105"/>
      </bottom>
      <diagonal/>
    </border>
    <border>
      <left style="thin">
        <color theme="3" tint="0.599993896298105"/>
      </left>
      <right/>
      <top style="thin">
        <color theme="3" tint="0.599993896298105"/>
      </top>
      <bottom style="thin">
        <color theme="3" tint="0.599993896298105"/>
      </bottom>
      <diagonal/>
    </border>
    <border>
      <left/>
      <right style="thin">
        <color theme="3" tint="0.599993896298105"/>
      </right>
      <top style="thin">
        <color theme="3" tint="0.599993896298105"/>
      </top>
      <bottom style="thin">
        <color theme="3" tint="0.599993896298105"/>
      </bottom>
      <diagonal/>
    </border>
    <border>
      <left style="thin">
        <color theme="3" tint="0.599993896298105"/>
      </left>
      <right style="thin">
        <color theme="3" tint="0.599993896298105"/>
      </right>
      <top style="thin">
        <color theme="3" tint="0.599993896298105"/>
      </top>
      <bottom style="thin">
        <color theme="3" tint="0.599993896298105"/>
      </bottom>
      <diagonal/>
    </border>
    <border>
      <left style="thin">
        <color theme="3" tint="0.599993896298105"/>
      </left>
      <right style="thin">
        <color theme="3" tint="0.599993896298105"/>
      </right>
      <top style="thin">
        <color theme="3" tint="0.599993896298105"/>
      </top>
      <bottom/>
      <diagonal/>
    </border>
    <border>
      <left style="thin">
        <color theme="3" tint="0.799890133365886"/>
      </left>
      <right style="thin">
        <color theme="3" tint="0.799890133365886"/>
      </right>
      <top/>
      <bottom style="thin">
        <color theme="3" tint="0.799890133365886"/>
      </bottom>
      <diagonal/>
    </border>
    <border>
      <left/>
      <right style="thin">
        <color theme="3" tint="0.599993896298105"/>
      </right>
      <top style="thin">
        <color theme="3" tint="0.799890133365886"/>
      </top>
      <bottom style="thin">
        <color theme="3" tint="0.599993896298105"/>
      </bottom>
      <diagonal/>
    </border>
    <border>
      <left style="thin">
        <color theme="3" tint="0.599993896298105"/>
      </left>
      <right style="thin">
        <color theme="3" tint="0.599993896298105"/>
      </right>
      <top style="thin">
        <color theme="3" tint="0.799890133365886"/>
      </top>
      <bottom style="thin">
        <color theme="3" tint="0.599993896298105"/>
      </bottom>
      <diagonal/>
    </border>
    <border>
      <left/>
      <right style="thin">
        <color theme="3" tint="0.599993896298105"/>
      </right>
      <top style="thin">
        <color theme="3" tint="0.599993896298105"/>
      </top>
      <bottom style="thin">
        <color theme="3" tint="0.799890133365886"/>
      </bottom>
      <diagonal/>
    </border>
    <border>
      <left style="thin">
        <color theme="3" tint="0.599993896298105"/>
      </left>
      <right style="thin">
        <color theme="3" tint="0.599993896298105"/>
      </right>
      <top style="thin">
        <color theme="3" tint="0.599993896298105"/>
      </top>
      <bottom style="thin">
        <color theme="3" tint="0.799890133365886"/>
      </bottom>
      <diagonal/>
    </border>
    <border>
      <left/>
      <right style="thin">
        <color theme="4" tint="0.6"/>
      </right>
      <top/>
      <bottom style="thin">
        <color theme="4" tint="0.6"/>
      </bottom>
      <diagonal/>
    </border>
    <border>
      <left style="thin">
        <color theme="4" tint="0.6"/>
      </left>
      <right style="thin">
        <color theme="4" tint="0.6"/>
      </right>
      <top/>
      <bottom style="thin">
        <color theme="4" tint="0.6"/>
      </bottom>
      <diagonal/>
    </border>
    <border>
      <left style="thin">
        <color theme="4" tint="0.6"/>
      </left>
      <right/>
      <top/>
      <bottom style="thin">
        <color theme="4" tint="0.6"/>
      </bottom>
      <diagonal/>
    </border>
    <border>
      <left/>
      <right style="thin">
        <color theme="4" tint="0.6"/>
      </right>
      <top style="thin">
        <color theme="4" tint="0.6"/>
      </top>
      <bottom style="thin">
        <color theme="4" tint="0.6"/>
      </bottom>
      <diagonal/>
    </border>
    <border>
      <left style="thin">
        <color theme="4" tint="0.6"/>
      </left>
      <right style="thin">
        <color theme="4" tint="0.6"/>
      </right>
      <top style="thin">
        <color theme="4" tint="0.6"/>
      </top>
      <bottom style="thin">
        <color theme="4" tint="0.6"/>
      </bottom>
      <diagonal/>
    </border>
    <border>
      <left style="thin">
        <color theme="4" tint="0.6"/>
      </left>
      <right/>
      <top style="thin">
        <color theme="4" tint="0.6"/>
      </top>
      <bottom style="thin">
        <color theme="4" tint="0.6"/>
      </bottom>
      <diagonal/>
    </border>
    <border>
      <left/>
      <right style="thin">
        <color theme="4" tint="0.6"/>
      </right>
      <top style="thin">
        <color theme="4" tint="0.6"/>
      </top>
      <bottom/>
      <diagonal/>
    </border>
    <border>
      <left style="thin">
        <color theme="4" tint="0.6"/>
      </left>
      <right style="thin">
        <color theme="4" tint="0.6"/>
      </right>
      <top style="thin">
        <color theme="4" tint="0.6"/>
      </top>
      <bottom/>
      <diagonal/>
    </border>
    <border>
      <left style="thin">
        <color theme="4" tint="0.6"/>
      </left>
      <right/>
      <top style="thin">
        <color theme="4" tint="0.6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3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7" borderId="57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58" applyNumberFormat="0" applyFill="0" applyAlignment="0" applyProtection="0">
      <alignment vertical="center"/>
    </xf>
    <xf numFmtId="0" fontId="41" fillId="0" borderId="58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8" borderId="60" applyNumberFormat="0" applyAlignment="0" applyProtection="0">
      <alignment vertical="center"/>
    </xf>
    <xf numFmtId="0" fontId="44" fillId="9" borderId="61" applyNumberFormat="0" applyAlignment="0" applyProtection="0">
      <alignment vertical="center"/>
    </xf>
    <xf numFmtId="0" fontId="45" fillId="9" borderId="60" applyNumberFormat="0" applyAlignment="0" applyProtection="0">
      <alignment vertical="center"/>
    </xf>
    <xf numFmtId="0" fontId="46" fillId="10" borderId="62" applyNumberFormat="0" applyAlignment="0" applyProtection="0">
      <alignment vertical="center"/>
    </xf>
    <xf numFmtId="0" fontId="47" fillId="0" borderId="63" applyNumberFormat="0" applyFill="0" applyAlignment="0" applyProtection="0">
      <alignment vertical="center"/>
    </xf>
    <xf numFmtId="0" fontId="48" fillId="0" borderId="64" applyNumberFormat="0" applyFill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4" fillId="0" borderId="0">
      <alignment vertical="center"/>
    </xf>
    <xf numFmtId="0" fontId="54" fillId="0" borderId="0"/>
    <xf numFmtId="0" fontId="55" fillId="0" borderId="0" applyFont="0" applyFill="0" applyBorder="0" applyAlignment="0" applyProtection="0"/>
    <xf numFmtId="0" fontId="56" fillId="0" borderId="0"/>
    <xf numFmtId="0" fontId="57" fillId="0" borderId="0"/>
    <xf numFmtId="0" fontId="58" fillId="0" borderId="0"/>
    <xf numFmtId="0" fontId="58" fillId="0" borderId="0">
      <protection locked="0"/>
    </xf>
    <xf numFmtId="0" fontId="54" fillId="0" borderId="0">
      <protection locked="0"/>
    </xf>
    <xf numFmtId="0" fontId="1" fillId="0" borderId="0">
      <protection locked="0"/>
    </xf>
    <xf numFmtId="0" fontId="1" fillId="38" borderId="0" applyFont="0">
      <alignment horizontal="distributed" textRotation="255" wrapText="1"/>
      <protection hidden="1"/>
    </xf>
    <xf numFmtId="0" fontId="57" fillId="0" borderId="0" applyNumberFormat="0" applyFill="0" applyBorder="0" applyAlignment="0" applyProtection="0"/>
    <xf numFmtId="0" fontId="59" fillId="0" borderId="0">
      <alignment vertical="top"/>
    </xf>
    <xf numFmtId="0" fontId="60" fillId="0" borderId="0"/>
    <xf numFmtId="49" fontId="54" fillId="0" borderId="0" applyFont="0" applyFill="0" applyBorder="0" applyAlignment="0" applyProtection="0"/>
    <xf numFmtId="0" fontId="57" fillId="0" borderId="0">
      <protection locked="0"/>
    </xf>
    <xf numFmtId="0" fontId="60" fillId="0" borderId="0">
      <protection locked="0"/>
    </xf>
    <xf numFmtId="0" fontId="7" fillId="39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40" borderId="0">
      <alignment vertical="top"/>
      <protection locked="0"/>
    </xf>
    <xf numFmtId="0" fontId="7" fillId="45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1" borderId="0">
      <alignment vertical="top"/>
      <protection locked="0"/>
    </xf>
    <xf numFmtId="0" fontId="7" fillId="42" borderId="0">
      <alignment vertical="top"/>
      <protection locked="0"/>
    </xf>
    <xf numFmtId="0" fontId="7" fillId="47" borderId="0">
      <alignment vertical="top"/>
      <protection locked="0"/>
    </xf>
    <xf numFmtId="0" fontId="7" fillId="43" borderId="0">
      <alignment vertical="top"/>
      <protection locked="0"/>
    </xf>
    <xf numFmtId="0" fontId="7" fillId="48" borderId="0" applyNumberFormat="0" applyBorder="0" applyAlignment="0" applyProtection="0">
      <alignment vertical="center"/>
    </xf>
    <xf numFmtId="0" fontId="7" fillId="48" borderId="0">
      <alignment vertical="top"/>
      <protection locked="0"/>
    </xf>
    <xf numFmtId="0" fontId="7" fillId="49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1" borderId="0">
      <alignment vertical="top"/>
      <protection locked="0"/>
    </xf>
    <xf numFmtId="0" fontId="61" fillId="53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50" borderId="0" applyNumberFormat="0" applyBorder="0" applyAlignment="0" applyProtection="0">
      <alignment vertical="center"/>
    </xf>
    <xf numFmtId="0" fontId="61" fillId="54" borderId="0" applyNumberFormat="0" applyBorder="0" applyAlignment="0" applyProtection="0">
      <alignment vertical="center"/>
    </xf>
    <xf numFmtId="0" fontId="61" fillId="55" borderId="0" applyNumberFormat="0" applyBorder="0" applyAlignment="0" applyProtection="0">
      <alignment vertical="center"/>
    </xf>
    <xf numFmtId="0" fontId="61" fillId="56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8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61" fillId="57" borderId="0" applyNumberFormat="0" applyBorder="0" applyAlignment="0" applyProtection="0">
      <alignment vertical="center"/>
    </xf>
    <xf numFmtId="0" fontId="62" fillId="58" borderId="0" applyNumberFormat="0" applyBorder="0" applyAlignment="0" applyProtection="0"/>
    <xf numFmtId="0" fontId="63" fillId="59" borderId="0" applyNumberFormat="0" applyBorder="0" applyAlignment="0" applyProtection="0"/>
    <xf numFmtId="0" fontId="62" fillId="60" borderId="0" applyNumberFormat="0" applyBorder="0" applyAlignment="0" applyProtection="0"/>
    <xf numFmtId="0" fontId="61" fillId="61" borderId="0" applyNumberFormat="0" applyBorder="0" applyAlignment="0" applyProtection="0">
      <alignment vertical="center"/>
    </xf>
    <xf numFmtId="0" fontId="62" fillId="62" borderId="0" applyNumberFormat="0" applyBorder="0" applyAlignment="0" applyProtection="0"/>
    <xf numFmtId="0" fontId="63" fillId="63" borderId="0" applyNumberFormat="0" applyBorder="0" applyAlignment="0" applyProtection="0"/>
    <xf numFmtId="0" fontId="63" fillId="64" borderId="0" applyNumberFormat="0" applyBorder="0" applyAlignment="0" applyProtection="0"/>
    <xf numFmtId="0" fontId="62" fillId="65" borderId="0" applyNumberFormat="0" applyBorder="0" applyAlignment="0" applyProtection="0"/>
    <xf numFmtId="0" fontId="61" fillId="66" borderId="0" applyNumberFormat="0" applyBorder="0" applyAlignment="0" applyProtection="0">
      <alignment vertical="center"/>
    </xf>
    <xf numFmtId="0" fontId="63" fillId="67" borderId="0" applyNumberFormat="0" applyBorder="0" applyAlignment="0" applyProtection="0"/>
    <xf numFmtId="0" fontId="62" fillId="64" borderId="0" applyNumberFormat="0" applyBorder="0" applyAlignment="0" applyProtection="0"/>
    <xf numFmtId="0" fontId="61" fillId="68" borderId="0" applyNumberFormat="0" applyBorder="0" applyAlignment="0" applyProtection="0">
      <alignment vertical="center"/>
    </xf>
    <xf numFmtId="0" fontId="62" fillId="69" borderId="0" applyNumberFormat="0" applyBorder="0" applyAlignment="0" applyProtection="0"/>
    <xf numFmtId="0" fontId="63" fillId="70" borderId="0" applyNumberFormat="0" applyBorder="0" applyAlignment="0" applyProtection="0"/>
    <xf numFmtId="0" fontId="62" fillId="71" borderId="0" applyNumberFormat="0" applyBorder="0" applyAlignment="0" applyProtection="0"/>
    <xf numFmtId="0" fontId="61" fillId="72" borderId="0" applyNumberFormat="0" applyBorder="0" applyAlignment="0" applyProtection="0">
      <alignment vertical="center"/>
    </xf>
    <xf numFmtId="0" fontId="64" fillId="0" borderId="0">
      <alignment horizontal="center" wrapText="1"/>
      <protection locked="0"/>
    </xf>
    <xf numFmtId="0" fontId="65" fillId="40" borderId="0" applyNumberFormat="0" applyBorder="0" applyAlignment="0" applyProtection="0">
      <alignment vertical="center"/>
    </xf>
    <xf numFmtId="3" fontId="66" fillId="0" borderId="0"/>
    <xf numFmtId="176" fontId="67" fillId="0" borderId="65" applyAlignment="0" applyProtection="0"/>
    <xf numFmtId="177" fontId="59" fillId="0" borderId="0" applyFill="0" applyBorder="0" applyAlignment="0"/>
    <xf numFmtId="0" fontId="68" fillId="44" borderId="66" applyNumberFormat="0" applyAlignment="0" applyProtection="0">
      <alignment vertical="center"/>
    </xf>
    <xf numFmtId="0" fontId="69" fillId="73" borderId="67" applyNumberFormat="0" applyAlignment="0" applyProtection="0">
      <alignment vertical="center"/>
    </xf>
    <xf numFmtId="0" fontId="5" fillId="0" borderId="0" applyNumberFormat="0" applyFill="0" applyBorder="0" applyAlignment="0" applyProtection="0"/>
    <xf numFmtId="178" fontId="54" fillId="0" borderId="0" applyFont="0" applyFill="0" applyBorder="0" applyAlignment="0" applyProtection="0"/>
    <xf numFmtId="179" fontId="70" fillId="0" borderId="0"/>
    <xf numFmtId="180" fontId="54" fillId="0" borderId="0" applyFont="0" applyFill="0" applyBorder="0" applyAlignment="0" applyProtection="0"/>
    <xf numFmtId="181" fontId="54" fillId="0" borderId="0"/>
    <xf numFmtId="182" fontId="54" fillId="0" borderId="0" applyFont="0" applyFill="0" applyBorder="0" applyAlignment="0" applyProtection="0"/>
    <xf numFmtId="183" fontId="54" fillId="0" borderId="0" applyFont="0" applyFill="0" applyBorder="0" applyAlignment="0" applyProtection="0"/>
    <xf numFmtId="184" fontId="70" fillId="0" borderId="0"/>
    <xf numFmtId="15" fontId="71" fillId="0" borderId="0"/>
    <xf numFmtId="185" fontId="54" fillId="0" borderId="0" applyFont="0" applyFill="0" applyBorder="0" applyAlignment="0" applyProtection="0"/>
    <xf numFmtId="186" fontId="70" fillId="0" borderId="0"/>
    <xf numFmtId="0" fontId="72" fillId="0" borderId="0" applyNumberFormat="0" applyFill="0" applyBorder="0" applyAlignment="0" applyProtection="0">
      <alignment vertical="center"/>
    </xf>
    <xf numFmtId="2" fontId="73" fillId="0" borderId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75" fillId="41" borderId="0" applyNumberFormat="0" applyBorder="0" applyAlignment="0" applyProtection="0">
      <alignment vertical="center"/>
    </xf>
    <xf numFmtId="38" fontId="76" fillId="44" borderId="0" applyNumberFormat="0" applyBorder="0" applyAlignment="0" applyProtection="0"/>
    <xf numFmtId="0" fontId="77" fillId="0" borderId="68" applyNumberFormat="0" applyAlignment="0" applyProtection="0">
      <alignment horizontal="left" vertical="center"/>
    </xf>
    <xf numFmtId="0" fontId="77" fillId="0" borderId="69">
      <alignment horizontal="left" vertical="center"/>
    </xf>
    <xf numFmtId="0" fontId="78" fillId="0" borderId="70" applyNumberFormat="0" applyFill="0" applyAlignment="0" applyProtection="0">
      <alignment vertical="center"/>
    </xf>
    <xf numFmtId="0" fontId="79" fillId="0" borderId="71" applyNumberFormat="0" applyFill="0" applyAlignment="0" applyProtection="0">
      <alignment vertical="center"/>
    </xf>
    <xf numFmtId="0" fontId="80" fillId="0" borderId="72" applyNumberFormat="0" applyFill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0" borderId="0" applyProtection="0"/>
    <xf numFmtId="0" fontId="77" fillId="0" borderId="0" applyProtection="0"/>
    <xf numFmtId="0" fontId="82" fillId="0" borderId="0" applyNumberFormat="0" applyFill="0" applyBorder="0" applyAlignment="0" applyProtection="0">
      <alignment vertical="top"/>
      <protection locked="0"/>
    </xf>
    <xf numFmtId="0" fontId="83" fillId="44" borderId="66" applyNumberFormat="0" applyAlignment="0" applyProtection="0">
      <alignment vertical="center"/>
    </xf>
    <xf numFmtId="10" fontId="76" fillId="45" borderId="2" applyNumberFormat="0" applyBorder="0" applyAlignment="0" applyProtection="0"/>
    <xf numFmtId="187" fontId="84" fillId="74" borderId="0"/>
    <xf numFmtId="0" fontId="85" fillId="0" borderId="73" applyNumberFormat="0" applyFill="0" applyAlignment="0" applyProtection="0">
      <alignment vertical="center"/>
    </xf>
    <xf numFmtId="187" fontId="86" fillId="75" borderId="0"/>
    <xf numFmtId="38" fontId="71" fillId="0" borderId="0" applyFont="0" applyFill="0" applyBorder="0" applyAlignment="0" applyProtection="0"/>
    <xf numFmtId="40" fontId="71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89" fontId="71" fillId="0" borderId="0" applyFont="0" applyFill="0" applyBorder="0" applyAlignment="0" applyProtection="0"/>
    <xf numFmtId="190" fontId="71" fillId="0" borderId="0" applyFont="0" applyFill="0" applyBorder="0" applyAlignment="0" applyProtection="0"/>
    <xf numFmtId="191" fontId="54" fillId="0" borderId="0" applyFont="0" applyFill="0" applyBorder="0" applyAlignment="0" applyProtection="0"/>
    <xf numFmtId="0" fontId="87" fillId="52" borderId="0" applyNumberFormat="0" applyBorder="0" applyAlignment="0" applyProtection="0">
      <alignment vertical="center"/>
    </xf>
    <xf numFmtId="0" fontId="70" fillId="0" borderId="0"/>
    <xf numFmtId="37" fontId="88" fillId="0" borderId="0"/>
    <xf numFmtId="0" fontId="89" fillId="0" borderId="0"/>
    <xf numFmtId="0" fontId="84" fillId="0" borderId="0"/>
    <xf numFmtId="192" fontId="54" fillId="0" borderId="0"/>
    <xf numFmtId="0" fontId="7" fillId="45" borderId="74" applyNumberFormat="0" applyFont="0" applyAlignment="0" applyProtection="0">
      <alignment vertical="center"/>
    </xf>
    <xf numFmtId="0" fontId="90" fillId="44" borderId="75" applyNumberFormat="0" applyAlignment="0" applyProtection="0">
      <alignment vertical="center"/>
    </xf>
    <xf numFmtId="14" fontId="64" fillId="0" borderId="0">
      <alignment horizontal="center" wrapText="1"/>
      <protection locked="0"/>
    </xf>
    <xf numFmtId="10" fontId="54" fillId="0" borderId="0" applyFont="0" applyFill="0" applyBorder="0" applyAlignment="0" applyProtection="0"/>
    <xf numFmtId="9" fontId="60" fillId="0" borderId="0" applyFont="0" applyFill="0" applyBorder="0" applyAlignment="0" applyProtection="0"/>
    <xf numFmtId="193" fontId="54" fillId="0" borderId="0" applyFont="0" applyFill="0" applyProtection="0"/>
    <xf numFmtId="0" fontId="71" fillId="0" borderId="0" applyNumberFormat="0" applyFont="0" applyFill="0" applyBorder="0" applyAlignment="0" applyProtection="0">
      <alignment horizontal="left"/>
    </xf>
    <xf numFmtId="15" fontId="71" fillId="0" borderId="0" applyFont="0" applyFill="0" applyBorder="0" applyAlignment="0" applyProtection="0"/>
    <xf numFmtId="4" fontId="71" fillId="0" borderId="0" applyFont="0" applyFill="0" applyBorder="0" applyAlignment="0" applyProtection="0"/>
    <xf numFmtId="0" fontId="67" fillId="0" borderId="76">
      <alignment horizontal="center"/>
    </xf>
    <xf numFmtId="3" fontId="71" fillId="0" borderId="0" applyFont="0" applyFill="0" applyBorder="0" applyAlignment="0" applyProtection="0"/>
    <xf numFmtId="0" fontId="71" fillId="76" borderId="0" applyNumberFormat="0" applyFont="0" applyBorder="0" applyAlignment="0" applyProtection="0"/>
    <xf numFmtId="3" fontId="91" fillId="0" borderId="0"/>
    <xf numFmtId="0" fontId="92" fillId="77" borderId="77">
      <protection locked="0"/>
    </xf>
    <xf numFmtId="0" fontId="93" fillId="0" borderId="0" applyNumberFormat="0" applyFont="0" applyFill="0" applyBorder="0" applyAlignment="0" applyProtection="0">
      <alignment horizontal="center"/>
    </xf>
    <xf numFmtId="0" fontId="94" fillId="0" borderId="0"/>
    <xf numFmtId="0" fontId="95" fillId="0" borderId="0" applyNumberFormat="0" applyFill="0" applyBorder="0" applyAlignment="0" applyProtection="0">
      <alignment vertical="center"/>
    </xf>
    <xf numFmtId="0" fontId="73" fillId="0" borderId="78" applyProtection="0"/>
    <xf numFmtId="194" fontId="54" fillId="0" borderId="0" applyFont="0" applyFill="0" applyBorder="0" applyAlignment="0" applyProtection="0"/>
    <xf numFmtId="195" fontId="54" fillId="0" borderId="0" applyFont="0" applyFill="0" applyBorder="0" applyAlignment="0" applyProtection="0"/>
    <xf numFmtId="196" fontId="57" fillId="0" borderId="0" applyFont="0" applyFill="0" applyBorder="0" applyAlignment="0" applyProtection="0"/>
    <xf numFmtId="197" fontId="57" fillId="0" borderId="0" applyFont="0" applyFill="0" applyBorder="0" applyAlignment="0" applyProtection="0"/>
    <xf numFmtId="0" fontId="96" fillId="0" borderId="0" applyNumberFormat="0" applyFill="0" applyBorder="0" applyAlignment="0" applyProtection="0">
      <alignment vertical="center"/>
    </xf>
    <xf numFmtId="9" fontId="97" fillId="0" borderId="0">
      <alignment vertical="top"/>
      <protection locked="0"/>
    </xf>
    <xf numFmtId="9" fontId="1" fillId="0" borderId="0" applyFont="0" applyFill="0" applyBorder="0" applyAlignment="0" applyProtection="0">
      <alignment vertical="center"/>
    </xf>
    <xf numFmtId="9" fontId="98" fillId="0" borderId="0" applyFont="0" applyFill="0" applyBorder="0" applyAlignment="0" applyProtection="0">
      <alignment vertical="center"/>
    </xf>
    <xf numFmtId="9" fontId="99" fillId="0" borderId="0" applyFont="0" applyFill="0" applyBorder="0" applyAlignment="0" applyProtection="0">
      <alignment vertical="center"/>
    </xf>
    <xf numFmtId="9" fontId="100" fillId="0" borderId="0" applyFont="0" applyFill="0" applyBorder="0" applyAlignment="0" applyProtection="0">
      <alignment vertical="center"/>
    </xf>
    <xf numFmtId="198" fontId="54" fillId="0" borderId="0" applyFont="0" applyFill="0" applyBorder="0" applyAlignment="0" applyProtection="0"/>
    <xf numFmtId="199" fontId="54" fillId="0" borderId="0" applyFont="0" applyFill="0" applyBorder="0" applyAlignment="0" applyProtection="0"/>
    <xf numFmtId="0" fontId="54" fillId="0" borderId="79" applyNumberFormat="0" applyFill="0" applyProtection="0">
      <alignment horizontal="right"/>
    </xf>
    <xf numFmtId="0" fontId="101" fillId="0" borderId="80" applyNumberFormat="0" applyFill="0" applyAlignment="0" applyProtection="0">
      <alignment vertical="center"/>
    </xf>
    <xf numFmtId="0" fontId="102" fillId="0" borderId="80" applyNumberFormat="0" applyFill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4" fillId="0" borderId="81" applyNumberFormat="0" applyFill="0" applyAlignment="0" applyProtection="0">
      <alignment vertical="center"/>
    </xf>
    <xf numFmtId="0" fontId="80" fillId="0" borderId="72">
      <alignment vertical="top"/>
      <protection locked="0"/>
    </xf>
    <xf numFmtId="0" fontId="104" fillId="0" borderId="0" applyNumberFormat="0" applyFill="0" applyBorder="0" applyAlignment="0" applyProtection="0">
      <alignment vertical="center"/>
    </xf>
    <xf numFmtId="0" fontId="95" fillId="0" borderId="0">
      <alignment vertical="top"/>
      <protection locked="0"/>
    </xf>
    <xf numFmtId="0" fontId="105" fillId="0" borderId="79" applyNumberFormat="0" applyFill="0" applyProtection="0">
      <alignment horizontal="center"/>
    </xf>
    <xf numFmtId="0" fontId="106" fillId="0" borderId="0" applyNumberFormat="0" applyFill="0" applyBorder="0" applyAlignment="0" applyProtection="0"/>
    <xf numFmtId="0" fontId="107" fillId="0" borderId="82" applyNumberFormat="0" applyFill="0" applyProtection="0">
      <alignment horizontal="center"/>
    </xf>
    <xf numFmtId="0" fontId="108" fillId="40" borderId="0" applyNumberFormat="0" applyBorder="0" applyAlignment="0" applyProtection="0">
      <alignment vertical="center"/>
    </xf>
    <xf numFmtId="0" fontId="109" fillId="42" borderId="0" applyNumberFormat="0" applyBorder="0" applyAlignment="0" applyProtection="0">
      <alignment vertical="center"/>
    </xf>
    <xf numFmtId="0" fontId="110" fillId="42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0" fontId="111" fillId="40" borderId="0" applyNumberFormat="0" applyBorder="0" applyAlignment="0" applyProtection="0">
      <alignment vertical="center"/>
    </xf>
    <xf numFmtId="0" fontId="112" fillId="40" borderId="0" applyNumberFormat="0" applyBorder="0" applyAlignment="0" applyProtection="0">
      <alignment vertical="center"/>
    </xf>
    <xf numFmtId="0" fontId="109" fillId="40" borderId="0" applyNumberFormat="0" applyBorder="0" applyAlignment="0" applyProtection="0">
      <alignment vertical="center"/>
    </xf>
    <xf numFmtId="0" fontId="65" fillId="40" borderId="0">
      <alignment vertical="top"/>
      <protection locked="0"/>
    </xf>
    <xf numFmtId="0" fontId="113" fillId="78" borderId="0" applyNumberFormat="0" applyBorder="0" applyAlignment="0" applyProtection="0"/>
    <xf numFmtId="0" fontId="110" fillId="40" borderId="0" applyNumberFormat="0" applyBorder="0" applyAlignment="0" applyProtection="0">
      <alignment vertical="center"/>
    </xf>
    <xf numFmtId="0" fontId="114" fillId="42" borderId="0" applyNumberFormat="0" applyBorder="0" applyAlignment="0" applyProtection="0">
      <alignment vertical="center"/>
    </xf>
    <xf numFmtId="0" fontId="115" fillId="40" borderId="0" applyNumberFormat="0" applyBorder="0" applyAlignment="0" applyProtection="0"/>
    <xf numFmtId="0" fontId="116" fillId="12" borderId="0" applyNumberFormat="0" applyBorder="0" applyAlignment="0" applyProtection="0">
      <alignment vertical="center"/>
    </xf>
    <xf numFmtId="0" fontId="117" fillId="40" borderId="0" applyNumberFormat="0" applyBorder="0" applyAlignment="0" applyProtection="0">
      <alignment vertical="center"/>
    </xf>
    <xf numFmtId="200" fontId="1" fillId="0" borderId="0">
      <alignment vertical="top"/>
      <protection locked="0"/>
    </xf>
    <xf numFmtId="0" fontId="118" fillId="12" borderId="0" applyNumberFormat="0" applyBorder="0" applyAlignment="0" applyProtection="0">
      <alignment vertical="center"/>
    </xf>
    <xf numFmtId="0" fontId="119" fillId="40" borderId="0" applyNumberFormat="0" applyBorder="0" applyAlignment="0" applyProtection="0">
      <alignment vertical="center"/>
    </xf>
    <xf numFmtId="0" fontId="75" fillId="41" borderId="0">
      <alignment vertical="top"/>
      <protection locked="0"/>
    </xf>
    <xf numFmtId="0" fontId="120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68" fillId="44" borderId="66">
      <alignment vertical="top"/>
      <protection locked="0"/>
    </xf>
    <xf numFmtId="0" fontId="0" fillId="0" borderId="0"/>
    <xf numFmtId="0" fontId="121" fillId="0" borderId="0">
      <alignment vertical="center"/>
    </xf>
    <xf numFmtId="0" fontId="7" fillId="0" borderId="0"/>
    <xf numFmtId="0" fontId="99" fillId="0" borderId="0"/>
    <xf numFmtId="0" fontId="99" fillId="0" borderId="0">
      <protection locked="0"/>
    </xf>
    <xf numFmtId="0" fontId="1" fillId="0" borderId="0">
      <alignment vertical="center"/>
    </xf>
    <xf numFmtId="0" fontId="99" fillId="0" borderId="0">
      <alignment vertical="center"/>
    </xf>
    <xf numFmtId="0" fontId="1" fillId="0" borderId="0" applyProtection="0"/>
    <xf numFmtId="0" fontId="2" fillId="0" borderId="0">
      <alignment vertical="center"/>
    </xf>
    <xf numFmtId="0" fontId="122" fillId="0" borderId="0">
      <alignment vertical="center"/>
    </xf>
    <xf numFmtId="0" fontId="98" fillId="0" borderId="0">
      <alignment vertical="center"/>
    </xf>
    <xf numFmtId="0" fontId="98" fillId="0" borderId="0"/>
    <xf numFmtId="0" fontId="100" fillId="0" borderId="0">
      <alignment vertical="center"/>
    </xf>
    <xf numFmtId="0" fontId="63" fillId="0" borderId="0">
      <alignment vertical="center"/>
    </xf>
    <xf numFmtId="0" fontId="1" fillId="0" borderId="0"/>
    <xf numFmtId="0" fontId="7" fillId="0" borderId="0">
      <protection locked="0"/>
    </xf>
    <xf numFmtId="0" fontId="123" fillId="0" borderId="0">
      <alignment vertical="center"/>
      <protection locked="0"/>
    </xf>
    <xf numFmtId="0" fontId="98" fillId="0" borderId="0">
      <alignment vertical="center"/>
      <protection locked="0"/>
    </xf>
    <xf numFmtId="0" fontId="124" fillId="0" borderId="0"/>
    <xf numFmtId="0" fontId="1" fillId="0" borderId="0"/>
    <xf numFmtId="0" fontId="125" fillId="0" borderId="0" applyNumberFormat="0" applyFill="0" applyBorder="0" applyAlignment="0" applyProtection="0">
      <alignment vertical="top"/>
      <protection locked="0"/>
    </xf>
    <xf numFmtId="0" fontId="126" fillId="0" borderId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28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29" fillId="0" borderId="0" applyFont="0" applyFill="0" applyBorder="0" applyAlignment="0" applyProtection="0"/>
    <xf numFmtId="0" fontId="130" fillId="11" borderId="0" applyNumberFormat="0" applyBorder="0" applyAlignment="0" applyProtection="0">
      <alignment vertical="center"/>
    </xf>
    <xf numFmtId="0" fontId="131" fillId="43" borderId="0" applyNumberFormat="0" applyBorder="0" applyAlignment="0" applyProtection="0">
      <alignment vertical="center"/>
    </xf>
    <xf numFmtId="0" fontId="132" fillId="43" borderId="0" applyNumberFormat="0" applyBorder="0" applyAlignment="0" applyProtection="0">
      <alignment vertical="center"/>
    </xf>
    <xf numFmtId="0" fontId="75" fillId="43" borderId="0" applyNumberFormat="0" applyBorder="0" applyAlignment="0" applyProtection="0">
      <alignment vertical="center"/>
    </xf>
    <xf numFmtId="0" fontId="133" fillId="41" borderId="0" applyNumberFormat="0" applyBorder="0" applyAlignment="0" applyProtection="0">
      <alignment vertical="center"/>
    </xf>
    <xf numFmtId="0" fontId="134" fillId="41" borderId="0" applyNumberFormat="0" applyBorder="0" applyAlignment="0" applyProtection="0">
      <alignment vertical="center"/>
    </xf>
    <xf numFmtId="0" fontId="131" fillId="41" borderId="0" applyNumberFormat="0" applyBorder="0" applyAlignment="0" applyProtection="0">
      <alignment vertical="center"/>
    </xf>
    <xf numFmtId="0" fontId="131" fillId="67" borderId="0" applyNumberFormat="0" applyBorder="0" applyAlignment="0" applyProtection="0"/>
    <xf numFmtId="0" fontId="132" fillId="41" borderId="0" applyNumberFormat="0" applyBorder="0" applyAlignment="0" applyProtection="0">
      <alignment vertical="center"/>
    </xf>
    <xf numFmtId="0" fontId="135" fillId="43" borderId="0" applyNumberFormat="0" applyBorder="0" applyAlignment="0" applyProtection="0">
      <alignment vertical="center"/>
    </xf>
    <xf numFmtId="0" fontId="136" fillId="41" borderId="0" applyNumberFormat="0" applyBorder="0" applyAlignment="0" applyProtection="0"/>
    <xf numFmtId="0" fontId="137" fillId="41" borderId="0" applyNumberFormat="0" applyBorder="0" applyAlignment="0" applyProtection="0">
      <alignment vertical="center"/>
    </xf>
    <xf numFmtId="0" fontId="138" fillId="11" borderId="0" applyNumberFormat="0" applyBorder="0" applyAlignment="0" applyProtection="0">
      <alignment vertical="center"/>
    </xf>
    <xf numFmtId="0" fontId="139" fillId="41" borderId="0" applyNumberFormat="0" applyBorder="0" applyAlignment="0" applyProtection="0">
      <alignment vertical="center"/>
    </xf>
    <xf numFmtId="0" fontId="140" fillId="41" borderId="0" applyNumberFormat="0" applyBorder="0" applyAlignment="0" applyProtection="0">
      <alignment vertical="center"/>
    </xf>
    <xf numFmtId="0" fontId="141" fillId="0" borderId="0" applyNumberFormat="0" applyFill="0" applyBorder="0" applyAlignment="0" applyProtection="0">
      <alignment vertical="top"/>
      <protection locked="0"/>
    </xf>
    <xf numFmtId="0" fontId="13" fillId="0" borderId="83" applyNumberFormat="0" applyFill="0" applyAlignment="0" applyProtection="0">
      <alignment vertical="center"/>
    </xf>
    <xf numFmtId="0" fontId="13" fillId="0" borderId="83">
      <alignment vertical="top"/>
      <protection locked="0"/>
    </xf>
    <xf numFmtId="0" fontId="13" fillId="0" borderId="84" applyNumberFormat="0" applyFill="0" applyAlignment="0" applyProtection="0">
      <alignment vertical="center"/>
    </xf>
    <xf numFmtId="201" fontId="1" fillId="0" borderId="0" applyFont="0" applyFill="0" applyBorder="0" applyAlignment="0" applyProtection="0"/>
    <xf numFmtId="202" fontId="1" fillId="0" borderId="0" applyFont="0" applyFill="0" applyBorder="0" applyAlignment="0" applyProtection="0">
      <alignment vertical="center"/>
    </xf>
    <xf numFmtId="182" fontId="142" fillId="0" borderId="0" applyFont="0" applyFill="0" applyBorder="0" applyAlignment="0" applyProtection="0"/>
    <xf numFmtId="203" fontId="142" fillId="0" borderId="0" applyFont="0" applyFill="0" applyBorder="0" applyAlignment="0" applyProtection="0"/>
    <xf numFmtId="0" fontId="143" fillId="46" borderId="66" applyNumberFormat="0" applyAlignment="0" applyProtection="0">
      <alignment vertical="center"/>
    </xf>
    <xf numFmtId="0" fontId="107" fillId="0" borderId="82" applyNumberFormat="0" applyFill="0" applyProtection="0">
      <alignment horizontal="left"/>
    </xf>
    <xf numFmtId="0" fontId="144" fillId="0" borderId="73" applyNumberFormat="0" applyFill="0" applyAlignment="0" applyProtection="0">
      <alignment vertical="center"/>
    </xf>
    <xf numFmtId="204" fontId="57" fillId="0" borderId="0" applyFont="0" applyFill="0" applyBorder="0" applyAlignment="0" applyProtection="0"/>
    <xf numFmtId="205" fontId="57" fillId="0" borderId="0" applyFont="0" applyFill="0" applyBorder="0" applyAlignment="0" applyProtection="0"/>
    <xf numFmtId="206" fontId="57" fillId="0" borderId="0" applyFont="0" applyFill="0" applyBorder="0" applyAlignment="0" applyProtection="0"/>
    <xf numFmtId="207" fontId="57" fillId="0" borderId="0" applyFont="0" applyFill="0" applyBorder="0" applyAlignment="0" applyProtection="0"/>
    <xf numFmtId="178" fontId="70" fillId="0" borderId="0" applyFont="0" applyFill="0" applyBorder="0" applyAlignment="0" applyProtection="0"/>
    <xf numFmtId="185" fontId="70" fillId="0" borderId="0" applyFont="0" applyFill="0" applyBorder="0" applyAlignment="0" applyProtection="0"/>
    <xf numFmtId="43" fontId="98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18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21" fillId="0" borderId="0" applyFont="0" applyFill="0" applyBorder="0" applyAlignment="0" applyProtection="0">
      <alignment vertical="center"/>
    </xf>
    <xf numFmtId="43" fontId="1" fillId="0" borderId="0">
      <alignment vertical="top"/>
      <protection locked="0"/>
    </xf>
    <xf numFmtId="185" fontId="100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>
      <alignment vertical="center"/>
    </xf>
    <xf numFmtId="185" fontId="1" fillId="0" borderId="0" applyFont="0" applyFill="0" applyBorder="0" applyAlignment="0" applyProtection="0">
      <alignment vertical="center"/>
    </xf>
    <xf numFmtId="43" fontId="98" fillId="0" borderId="0" applyFont="0" applyFill="0" applyBorder="0" applyAlignment="0" applyProtection="0"/>
    <xf numFmtId="185" fontId="7" fillId="0" borderId="0" applyFont="0" applyFill="0" applyBorder="0" applyAlignment="0" applyProtection="0">
      <alignment vertical="center"/>
    </xf>
    <xf numFmtId="43" fontId="99" fillId="0" borderId="0" applyFont="0" applyFill="0" applyBorder="0" applyAlignment="0" applyProtection="0">
      <alignment vertical="center"/>
    </xf>
    <xf numFmtId="43" fontId="145" fillId="0" borderId="0">
      <alignment vertical="top"/>
      <protection locked="0"/>
    </xf>
    <xf numFmtId="43" fontId="121" fillId="0" borderId="0" applyFont="0" applyFill="0" applyBorder="0" applyAlignment="0" applyProtection="0">
      <alignment vertical="center"/>
    </xf>
    <xf numFmtId="43" fontId="63" fillId="0" borderId="0" applyFont="0" applyFill="0" applyBorder="0" applyAlignment="0" applyProtection="0">
      <alignment vertical="center"/>
    </xf>
    <xf numFmtId="43" fontId="146" fillId="0" borderId="0">
      <alignment vertical="top"/>
      <protection locked="0"/>
    </xf>
    <xf numFmtId="41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>
      <alignment vertical="top"/>
      <protection locked="0"/>
    </xf>
    <xf numFmtId="41" fontId="1" fillId="0" borderId="0" applyFont="0" applyFill="0" applyBorder="0" applyAlignment="0" applyProtection="0"/>
    <xf numFmtId="0" fontId="129" fillId="0" borderId="0"/>
    <xf numFmtId="0" fontId="147" fillId="79" borderId="0" applyNumberFormat="0" applyBorder="0" applyAlignment="0" applyProtection="0"/>
    <xf numFmtId="0" fontId="147" fillId="80" borderId="0" applyNumberFormat="0" applyBorder="0" applyAlignment="0" applyProtection="0"/>
    <xf numFmtId="0" fontId="147" fillId="81" borderId="0" applyNumberFormat="0" applyBorder="0" applyAlignment="0" applyProtection="0"/>
    <xf numFmtId="0" fontId="61" fillId="82" borderId="0" applyNumberFormat="0" applyBorder="0" applyAlignment="0" applyProtection="0">
      <alignment vertical="center"/>
    </xf>
    <xf numFmtId="0" fontId="61" fillId="73" borderId="0" applyNumberFormat="0" applyBorder="0" applyAlignment="0" applyProtection="0">
      <alignment vertical="center"/>
    </xf>
    <xf numFmtId="0" fontId="61" fillId="51" borderId="0" applyNumberFormat="0" applyBorder="0" applyAlignment="0" applyProtection="0">
      <alignment vertical="center"/>
    </xf>
    <xf numFmtId="0" fontId="61" fillId="83" borderId="0" applyNumberFormat="0" applyBorder="0" applyAlignment="0" applyProtection="0">
      <alignment vertical="center"/>
    </xf>
    <xf numFmtId="208" fontId="54" fillId="0" borderId="82" applyFill="0" applyProtection="0">
      <alignment horizontal="right"/>
    </xf>
    <xf numFmtId="0" fontId="54" fillId="0" borderId="79" applyNumberFormat="0" applyFill="0" applyProtection="0">
      <alignment horizontal="left"/>
    </xf>
    <xf numFmtId="0" fontId="148" fillId="52" borderId="0" applyNumberFormat="0" applyBorder="0" applyAlignment="0" applyProtection="0">
      <alignment vertical="center"/>
    </xf>
    <xf numFmtId="0" fontId="90" fillId="44" borderId="75">
      <alignment vertical="top"/>
      <protection locked="0"/>
    </xf>
    <xf numFmtId="0" fontId="90" fillId="46" borderId="75" applyNumberFormat="0" applyAlignment="0" applyProtection="0">
      <alignment vertical="center"/>
    </xf>
    <xf numFmtId="0" fontId="83" fillId="48" borderId="66" applyNumberFormat="0" applyAlignment="0" applyProtection="0">
      <alignment vertical="center"/>
    </xf>
    <xf numFmtId="0" fontId="83" fillId="48" borderId="66">
      <alignment vertical="top"/>
      <protection locked="0"/>
    </xf>
    <xf numFmtId="1" fontId="54" fillId="0" borderId="82" applyFill="0" applyProtection="0">
      <alignment horizontal="center"/>
    </xf>
    <xf numFmtId="1" fontId="149" fillId="0" borderId="2">
      <alignment vertical="center"/>
      <protection locked="0"/>
    </xf>
    <xf numFmtId="0" fontId="150" fillId="0" borderId="0"/>
    <xf numFmtId="209" fontId="149" fillId="0" borderId="2">
      <alignment vertical="center"/>
      <protection locked="0"/>
    </xf>
    <xf numFmtId="49" fontId="151" fillId="84" borderId="2" applyAlignment="0">
      <alignment horizontal="center" vertical="center"/>
    </xf>
    <xf numFmtId="49" fontId="152" fillId="85" borderId="2" applyAlignment="0">
      <alignment horizontal="center" vertical="center"/>
    </xf>
    <xf numFmtId="0" fontId="71" fillId="0" borderId="0"/>
    <xf numFmtId="0" fontId="1" fillId="45" borderId="74" applyNumberFormat="0" applyFont="0" applyAlignment="0" applyProtection="0">
      <alignment vertical="center"/>
    </xf>
    <xf numFmtId="185" fontId="1" fillId="0" borderId="0" applyFont="0" applyFill="0" applyBorder="0" applyAlignment="0" applyProtection="0">
      <alignment vertical="center"/>
    </xf>
  </cellStyleXfs>
  <cellXfs count="170">
    <xf numFmtId="0" fontId="0" fillId="0" borderId="0" xfId="0">
      <alignment vertical="center"/>
    </xf>
    <xf numFmtId="0" fontId="1" fillId="0" borderId="0" xfId="222" applyAlignment="1"/>
    <xf numFmtId="0" fontId="2" fillId="0" borderId="0" xfId="244" applyFont="1" applyFill="1" applyAlignment="1" applyProtection="1">
      <alignment horizontal="left" vertical="center"/>
      <protection locked="0"/>
    </xf>
    <xf numFmtId="0" fontId="0" fillId="0" borderId="0" xfId="244" applyFont="1" applyFill="1" applyAlignment="1" applyProtection="1">
      <alignment horizontal="center" vertical="center"/>
      <protection locked="0"/>
    </xf>
    <xf numFmtId="0" fontId="0" fillId="0" borderId="0" xfId="244" applyFont="1" applyFill="1" applyAlignment="1" applyProtection="1">
      <alignment vertical="center"/>
      <protection locked="0"/>
    </xf>
    <xf numFmtId="210" fontId="0" fillId="0" borderId="0" xfId="244" applyNumberFormat="1" applyFont="1" applyFill="1" applyAlignment="1" applyProtection="1">
      <alignment vertical="center"/>
      <protection locked="0"/>
    </xf>
    <xf numFmtId="0" fontId="2" fillId="0" borderId="0" xfId="244" applyFont="1" applyFill="1" applyAlignment="1" applyProtection="1">
      <alignment horizontal="center" vertical="center"/>
      <protection locked="0"/>
    </xf>
    <xf numFmtId="0" fontId="3" fillId="0" borderId="0" xfId="244" applyFont="1" applyFill="1" applyAlignment="1" applyProtection="1">
      <alignment horizontal="center" vertical="center" wrapText="1"/>
      <protection locked="0"/>
    </xf>
    <xf numFmtId="0" fontId="2" fillId="0" borderId="0" xfId="244" applyFont="1" applyFill="1" applyBorder="1" applyAlignment="1" applyProtection="1">
      <alignment horizontal="left" vertical="center" wrapText="1"/>
      <protection locked="0"/>
    </xf>
    <xf numFmtId="210" fontId="2" fillId="0" borderId="1" xfId="244" applyNumberFormat="1" applyFont="1" applyFill="1" applyBorder="1" applyAlignment="1" applyProtection="1">
      <alignment horizontal="right" vertical="center"/>
      <protection locked="0"/>
    </xf>
    <xf numFmtId="0" fontId="2" fillId="0" borderId="2" xfId="244" applyFont="1" applyFill="1" applyBorder="1" applyAlignment="1" applyProtection="1">
      <alignment horizontal="center" vertical="center"/>
      <protection locked="0"/>
    </xf>
    <xf numFmtId="0" fontId="2" fillId="0" borderId="2" xfId="244" applyFont="1" applyFill="1" applyBorder="1" applyAlignment="1" applyProtection="1">
      <alignment horizontal="center" vertical="center" wrapText="1"/>
      <protection locked="0"/>
    </xf>
    <xf numFmtId="211" fontId="2" fillId="0" borderId="2" xfId="244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244" applyNumberFormat="1" applyFont="1" applyFill="1" applyBorder="1" applyAlignment="1" applyProtection="1">
      <alignment horizontal="center" vertical="center" wrapText="1"/>
      <protection locked="0"/>
    </xf>
    <xf numFmtId="210" fontId="2" fillId="0" borderId="2" xfId="244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244" applyFont="1" applyFill="1" applyBorder="1" applyAlignment="1" applyProtection="1">
      <alignment horizontal="center" vertical="center"/>
      <protection locked="0"/>
    </xf>
    <xf numFmtId="211" fontId="2" fillId="0" borderId="2" xfId="244" applyNumberFormat="1" applyFont="1" applyFill="1" applyBorder="1" applyAlignment="1" applyProtection="1">
      <alignment horizontal="right" vertical="center" wrapText="1"/>
      <protection locked="0"/>
    </xf>
    <xf numFmtId="9" fontId="2" fillId="0" borderId="2" xfId="244" applyNumberFormat="1" applyFont="1" applyFill="1" applyBorder="1" applyAlignment="1" applyProtection="1">
      <alignment horizontal="right" vertical="center" wrapText="1"/>
      <protection locked="0"/>
    </xf>
    <xf numFmtId="210" fontId="2" fillId="0" borderId="2" xfId="244" applyNumberFormat="1" applyFont="1" applyFill="1" applyBorder="1" applyAlignment="1" applyProtection="1">
      <alignment horizontal="right" vertical="center" wrapText="1"/>
      <protection locked="0"/>
    </xf>
    <xf numFmtId="0" fontId="0" fillId="0" borderId="2" xfId="244" applyFont="1" applyFill="1" applyBorder="1" applyAlignment="1" applyProtection="1">
      <alignment vertical="center"/>
      <protection locked="0"/>
    </xf>
    <xf numFmtId="0" fontId="2" fillId="0" borderId="2" xfId="244" applyFont="1" applyFill="1" applyBorder="1" applyAlignment="1" applyProtection="1">
      <alignment vertical="center" wrapText="1"/>
      <protection locked="0"/>
    </xf>
    <xf numFmtId="0" fontId="4" fillId="0" borderId="2" xfId="244" applyFont="1" applyFill="1" applyBorder="1" applyAlignment="1" applyProtection="1">
      <alignment horizontal="center" vertical="center"/>
      <protection locked="0"/>
    </xf>
    <xf numFmtId="211" fontId="4" fillId="0" borderId="2" xfId="244" applyNumberFormat="1" applyFont="1" applyFill="1" applyBorder="1" applyAlignment="1" applyProtection="1">
      <alignment vertical="center"/>
      <protection locked="0"/>
    </xf>
    <xf numFmtId="9" fontId="4" fillId="0" borderId="2" xfId="244" applyNumberFormat="1" applyFont="1" applyFill="1" applyBorder="1" applyAlignment="1" applyProtection="1">
      <alignment vertical="center"/>
      <protection locked="0"/>
    </xf>
    <xf numFmtId="0" fontId="4" fillId="0" borderId="2" xfId="244" applyFont="1" applyFill="1" applyBorder="1" applyAlignment="1" applyProtection="1">
      <alignment horizontal="right" vertical="center" wrapText="1"/>
      <protection locked="0"/>
    </xf>
    <xf numFmtId="210" fontId="4" fillId="0" borderId="2" xfId="244" applyNumberFormat="1" applyFont="1" applyFill="1" applyBorder="1" applyAlignment="1" applyProtection="1">
      <alignment horizontal="right" vertical="center" wrapText="1"/>
    </xf>
    <xf numFmtId="0" fontId="5" fillId="0" borderId="2" xfId="244" applyFont="1" applyFill="1" applyBorder="1" applyAlignment="1" applyProtection="1">
      <alignment vertical="center"/>
      <protection locked="0"/>
    </xf>
    <xf numFmtId="0" fontId="1" fillId="0" borderId="0" xfId="222" applyAlignment="1" applyProtection="1">
      <protection locked="0"/>
    </xf>
    <xf numFmtId="0" fontId="6" fillId="0" borderId="0" xfId="239" applyFont="1" applyAlignment="1">
      <alignment horizontal="center" vertical="center"/>
    </xf>
    <xf numFmtId="0" fontId="6" fillId="0" borderId="0" xfId="239" applyFont="1" applyAlignment="1">
      <alignment vertical="center"/>
    </xf>
    <xf numFmtId="0" fontId="1" fillId="0" borderId="0" xfId="239" applyAlignment="1">
      <alignment vertical="center"/>
    </xf>
    <xf numFmtId="0" fontId="7" fillId="0" borderId="0" xfId="231" applyFont="1" applyFill="1" applyAlignment="1" applyProtection="1">
      <alignment vertical="center"/>
    </xf>
    <xf numFmtId="0" fontId="7" fillId="0" borderId="0" xfId="231" applyFont="1" applyFill="1" applyAlignment="1" applyProtection="1">
      <alignment horizontal="center" vertical="center"/>
    </xf>
    <xf numFmtId="211" fontId="7" fillId="0" borderId="0" xfId="231" applyNumberFormat="1" applyFont="1" applyFill="1" applyAlignment="1" applyProtection="1">
      <alignment vertical="center"/>
    </xf>
    <xf numFmtId="212" fontId="7" fillId="0" borderId="0" xfId="231" applyNumberFormat="1" applyFont="1" applyFill="1" applyAlignment="1" applyProtection="1">
      <alignment vertical="center"/>
    </xf>
    <xf numFmtId="0" fontId="8" fillId="0" borderId="0" xfId="231" applyFont="1" applyFill="1" applyAlignment="1" applyProtection="1">
      <alignment horizontal="center" vertical="center"/>
    </xf>
    <xf numFmtId="0" fontId="9" fillId="2" borderId="3" xfId="231" applyFont="1" applyFill="1" applyBorder="1" applyAlignment="1" applyProtection="1">
      <alignment horizontal="center" vertical="center"/>
    </xf>
    <xf numFmtId="0" fontId="9" fillId="2" borderId="4" xfId="231" applyFont="1" applyFill="1" applyBorder="1" applyAlignment="1" applyProtection="1">
      <alignment horizontal="center" vertical="center"/>
    </xf>
    <xf numFmtId="0" fontId="9" fillId="2" borderId="5" xfId="231" applyFont="1" applyFill="1" applyBorder="1" applyAlignment="1" applyProtection="1">
      <alignment horizontal="center" vertical="center" wrapText="1"/>
    </xf>
    <xf numFmtId="0" fontId="9" fillId="2" borderId="0" xfId="231" applyFont="1" applyFill="1" applyAlignment="1" applyProtection="1">
      <alignment horizontal="center" vertical="center" wrapText="1"/>
    </xf>
    <xf numFmtId="211" fontId="7" fillId="0" borderId="0" xfId="231" applyNumberFormat="1" applyFont="1" applyFill="1" applyAlignment="1" applyProtection="1">
      <alignment horizontal="center" vertical="center"/>
    </xf>
    <xf numFmtId="212" fontId="7" fillId="0" borderId="0" xfId="231" applyNumberFormat="1" applyFont="1" applyFill="1" applyAlignment="1" applyProtection="1">
      <alignment horizontal="center" vertical="center"/>
    </xf>
    <xf numFmtId="0" fontId="9" fillId="3" borderId="6" xfId="231" applyFont="1" applyFill="1" applyBorder="1" applyAlignment="1" applyProtection="1">
      <alignment horizontal="center" vertical="center"/>
    </xf>
    <xf numFmtId="0" fontId="9" fillId="3" borderId="7" xfId="231" applyFont="1" applyFill="1" applyBorder="1" applyAlignment="1" applyProtection="1">
      <alignment horizontal="center" vertical="center"/>
    </xf>
    <xf numFmtId="0" fontId="9" fillId="3" borderId="7" xfId="231" applyFont="1" applyFill="1" applyBorder="1" applyAlignment="1" applyProtection="1">
      <alignment horizontal="center" vertical="center" wrapText="1"/>
    </xf>
    <xf numFmtId="0" fontId="9" fillId="3" borderId="4" xfId="231" applyFont="1" applyFill="1" applyBorder="1" applyAlignment="1" applyProtection="1">
      <alignment horizontal="center" vertical="center" wrapText="1"/>
    </xf>
    <xf numFmtId="0" fontId="9" fillId="3" borderId="8" xfId="231" applyFont="1" applyFill="1" applyBorder="1" applyAlignment="1" applyProtection="1">
      <alignment horizontal="center" vertical="center" wrapText="1"/>
    </xf>
    <xf numFmtId="0" fontId="9" fillId="3" borderId="9" xfId="231" applyFont="1" applyFill="1" applyBorder="1" applyAlignment="1" applyProtection="1">
      <alignment horizontal="center" vertical="center"/>
    </xf>
    <xf numFmtId="0" fontId="9" fillId="3" borderId="10" xfId="231" applyFont="1" applyFill="1" applyBorder="1" applyAlignment="1" applyProtection="1">
      <alignment horizontal="center" vertical="center"/>
    </xf>
    <xf numFmtId="0" fontId="9" fillId="3" borderId="10" xfId="231" applyFont="1" applyFill="1" applyBorder="1" applyAlignment="1" applyProtection="1">
      <alignment horizontal="center" vertical="center" wrapText="1"/>
    </xf>
    <xf numFmtId="0" fontId="9" fillId="3" borderId="11" xfId="231" applyFont="1" applyFill="1" applyBorder="1" applyAlignment="1" applyProtection="1">
      <alignment horizontal="center" vertical="center"/>
    </xf>
    <xf numFmtId="0" fontId="10" fillId="0" borderId="12" xfId="231" applyFont="1" applyFill="1" applyBorder="1" applyAlignment="1" applyProtection="1">
      <alignment horizontal="center" vertical="center"/>
    </xf>
    <xf numFmtId="0" fontId="10" fillId="0" borderId="13" xfId="231" applyFont="1" applyFill="1" applyBorder="1" applyAlignment="1" applyProtection="1">
      <alignment vertical="center"/>
    </xf>
    <xf numFmtId="0" fontId="10" fillId="0" borderId="14" xfId="231" applyFont="1" applyFill="1" applyBorder="1" applyAlignment="1" applyProtection="1">
      <alignment horizontal="right" vertical="center" wrapText="1"/>
    </xf>
    <xf numFmtId="43" fontId="10" fillId="0" borderId="14" xfId="231" applyNumberFormat="1" applyFont="1" applyFill="1" applyBorder="1" applyAlignment="1" applyProtection="1">
      <alignment horizontal="right" vertical="center" wrapText="1"/>
    </xf>
    <xf numFmtId="41" fontId="10" fillId="0" borderId="14" xfId="231" applyNumberFormat="1" applyFont="1" applyFill="1" applyBorder="1" applyAlignment="1" applyProtection="1">
      <alignment horizontal="right" vertical="center" wrapText="1"/>
    </xf>
    <xf numFmtId="41" fontId="11" fillId="0" borderId="14" xfId="1" applyNumberFormat="1" applyFont="1" applyFill="1" applyBorder="1" applyAlignment="1" applyProtection="1">
      <alignment horizontal="right" vertical="center" wrapText="1"/>
    </xf>
    <xf numFmtId="43" fontId="10" fillId="0" borderId="15" xfId="1" applyFont="1" applyFill="1" applyBorder="1" applyAlignment="1" applyProtection="1">
      <alignment horizontal="center" vertical="center"/>
    </xf>
    <xf numFmtId="0" fontId="10" fillId="0" borderId="16" xfId="231" applyFont="1" applyFill="1" applyBorder="1" applyAlignment="1" applyProtection="1">
      <alignment horizontal="center" vertical="center"/>
    </xf>
    <xf numFmtId="43" fontId="7" fillId="0" borderId="0" xfId="231" applyNumberFormat="1" applyFont="1" applyFill="1" applyAlignment="1" applyProtection="1">
      <alignment vertical="center"/>
    </xf>
    <xf numFmtId="0" fontId="10" fillId="0" borderId="12" xfId="231" applyFont="1" applyFill="1" applyBorder="1" applyAlignment="1" applyProtection="1">
      <alignment vertical="center"/>
    </xf>
    <xf numFmtId="213" fontId="10" fillId="0" borderId="15" xfId="1" applyNumberFormat="1" applyFont="1" applyFill="1" applyBorder="1" applyAlignment="1" applyProtection="1">
      <alignment horizontal="center" vertical="center"/>
    </xf>
    <xf numFmtId="0" fontId="10" fillId="0" borderId="17" xfId="231" applyFont="1" applyFill="1" applyBorder="1" applyAlignment="1" applyProtection="1">
      <alignment horizontal="center" vertical="center"/>
    </xf>
    <xf numFmtId="0" fontId="12" fillId="4" borderId="18" xfId="231" applyFont="1" applyFill="1" applyBorder="1" applyAlignment="1" applyProtection="1">
      <alignment horizontal="left" vertical="center"/>
    </xf>
    <xf numFmtId="0" fontId="12" fillId="4" borderId="19" xfId="231" applyFont="1" applyFill="1" applyBorder="1" applyAlignment="1" applyProtection="1">
      <alignment horizontal="right" vertical="center" wrapText="1"/>
    </xf>
    <xf numFmtId="213" fontId="12" fillId="4" borderId="19" xfId="231" applyNumberFormat="1" applyFont="1" applyFill="1" applyBorder="1" applyAlignment="1" applyProtection="1">
      <alignment horizontal="right" vertical="center" wrapText="1"/>
    </xf>
    <xf numFmtId="0" fontId="10" fillId="0" borderId="20" xfId="231" applyFont="1" applyFill="1" applyBorder="1" applyAlignment="1" applyProtection="1">
      <alignment horizontal="center" vertical="center"/>
    </xf>
    <xf numFmtId="41" fontId="10" fillId="0" borderId="14" xfId="1" applyNumberFormat="1" applyFont="1" applyFill="1" applyBorder="1" applyAlignment="1" applyProtection="1">
      <alignment horizontal="right" vertical="center" wrapText="1"/>
    </xf>
    <xf numFmtId="213" fontId="10" fillId="0" borderId="15" xfId="1" applyNumberFormat="1" applyFont="1" applyFill="1" applyBorder="1" applyAlignment="1" applyProtection="1">
      <alignment horizontal="right" vertical="center"/>
    </xf>
    <xf numFmtId="0" fontId="10" fillId="0" borderId="0" xfId="231" applyFont="1" applyFill="1" applyAlignment="1" applyProtection="1">
      <alignment horizontal="center" vertical="center"/>
    </xf>
    <xf numFmtId="0" fontId="10" fillId="0" borderId="21" xfId="231" applyFont="1" applyFill="1" applyBorder="1" applyAlignment="1" applyProtection="1">
      <alignment horizontal="center" vertical="center"/>
    </xf>
    <xf numFmtId="0" fontId="12" fillId="4" borderId="22" xfId="231" applyFont="1" applyFill="1" applyBorder="1" applyAlignment="1" applyProtection="1">
      <alignment horizontal="left" vertical="center"/>
    </xf>
    <xf numFmtId="41" fontId="12" fillId="4" borderId="23" xfId="231" applyNumberFormat="1" applyFont="1" applyFill="1" applyBorder="1" applyAlignment="1" applyProtection="1">
      <alignment horizontal="right" vertical="center" wrapText="1"/>
    </xf>
    <xf numFmtId="213" fontId="12" fillId="4" borderId="23" xfId="231" applyNumberFormat="1" applyFont="1" applyFill="1" applyBorder="1" applyAlignment="1" applyProtection="1">
      <alignment horizontal="right" vertical="center" wrapText="1"/>
    </xf>
    <xf numFmtId="43" fontId="10" fillId="0" borderId="15" xfId="1" applyFont="1" applyFill="1" applyBorder="1" applyAlignment="1" applyProtection="1">
      <alignment horizontal="right" vertical="center"/>
    </xf>
    <xf numFmtId="0" fontId="9" fillId="2" borderId="24" xfId="231" applyFont="1" applyFill="1" applyBorder="1" applyAlignment="1" applyProtection="1">
      <alignment horizontal="center" vertical="center"/>
    </xf>
    <xf numFmtId="0" fontId="9" fillId="2" borderId="25" xfId="231" applyFont="1" applyFill="1" applyBorder="1" applyAlignment="1" applyProtection="1">
      <alignment horizontal="center" vertical="center"/>
    </xf>
    <xf numFmtId="43" fontId="9" fillId="2" borderId="25" xfId="231" applyNumberFormat="1" applyFont="1" applyFill="1" applyBorder="1" applyAlignment="1" applyProtection="1">
      <alignment horizontal="right" vertical="center" wrapText="1"/>
    </xf>
    <xf numFmtId="41" fontId="9" fillId="2" borderId="25" xfId="231" applyNumberFormat="1" applyFont="1" applyFill="1" applyBorder="1" applyAlignment="1" applyProtection="1">
      <alignment horizontal="right" vertical="center" wrapText="1"/>
    </xf>
    <xf numFmtId="0" fontId="10" fillId="0" borderId="26" xfId="231" applyFont="1" applyFill="1" applyBorder="1" applyAlignment="1" applyProtection="1">
      <alignment horizontal="center" vertical="center"/>
    </xf>
    <xf numFmtId="0" fontId="10" fillId="0" borderId="27" xfId="231" applyFont="1" applyFill="1" applyBorder="1" applyAlignment="1" applyProtection="1">
      <alignment vertical="center"/>
    </xf>
    <xf numFmtId="0" fontId="10" fillId="0" borderId="27" xfId="231" applyFont="1" applyFill="1" applyBorder="1" applyAlignment="1" applyProtection="1">
      <alignment horizontal="right" vertical="center" wrapText="1"/>
    </xf>
    <xf numFmtId="41" fontId="10" fillId="0" borderId="27" xfId="231" applyNumberFormat="1" applyFont="1" applyFill="1" applyBorder="1" applyAlignment="1" applyProtection="1">
      <alignment horizontal="right" vertical="center" wrapText="1"/>
    </xf>
    <xf numFmtId="41" fontId="10" fillId="0" borderId="27" xfId="1" applyNumberFormat="1" applyFont="1" applyFill="1" applyBorder="1" applyAlignment="1" applyProtection="1">
      <alignment horizontal="right" vertical="center" wrapText="1"/>
    </xf>
    <xf numFmtId="43" fontId="10" fillId="0" borderId="27" xfId="1" applyFont="1" applyFill="1" applyBorder="1" applyAlignment="1" applyProtection="1">
      <alignment horizontal="right" vertical="center"/>
    </xf>
    <xf numFmtId="211" fontId="7" fillId="0" borderId="28" xfId="231" applyNumberFormat="1" applyFont="1" applyFill="1" applyBorder="1" applyAlignment="1" applyProtection="1">
      <alignment vertical="center"/>
    </xf>
    <xf numFmtId="0" fontId="13" fillId="0" borderId="29" xfId="231" applyFont="1" applyFill="1" applyBorder="1" applyAlignment="1" applyProtection="1">
      <alignment vertical="center"/>
    </xf>
    <xf numFmtId="0" fontId="7" fillId="0" borderId="29" xfId="231" applyFont="1" applyFill="1" applyBorder="1" applyAlignment="1" applyProtection="1">
      <alignment vertical="center"/>
    </xf>
    <xf numFmtId="0" fontId="14" fillId="0" borderId="0" xfId="229" applyFont="1" applyFill="1" applyAlignment="1" applyProtection="1">
      <alignment vertical="center"/>
    </xf>
    <xf numFmtId="0" fontId="14" fillId="0" borderId="0" xfId="229" applyFont="1" applyFill="1" applyAlignment="1" applyProtection="1">
      <alignment horizontal="center" vertical="center" shrinkToFit="1"/>
    </xf>
    <xf numFmtId="211" fontId="15" fillId="0" borderId="0" xfId="229" applyNumberFormat="1" applyFont="1" applyFill="1" applyAlignment="1" applyProtection="1">
      <alignment vertical="center"/>
    </xf>
    <xf numFmtId="0" fontId="1" fillId="0" borderId="0" xfId="229" applyFont="1" applyFill="1" applyAlignment="1" applyProtection="1">
      <alignment vertical="center"/>
    </xf>
    <xf numFmtId="0" fontId="15" fillId="0" borderId="0" xfId="229" applyFont="1" applyFill="1" applyAlignment="1" applyProtection="1">
      <alignment vertical="center"/>
    </xf>
    <xf numFmtId="0" fontId="16" fillId="0" borderId="0" xfId="229" applyFont="1" applyFill="1" applyAlignment="1" applyProtection="1">
      <alignment vertical="center"/>
    </xf>
    <xf numFmtId="0" fontId="17" fillId="0" borderId="0" xfId="229" applyFont="1" applyFill="1" applyAlignment="1" applyProtection="1">
      <alignment vertical="center"/>
    </xf>
    <xf numFmtId="49" fontId="1" fillId="0" borderId="0" xfId="229" applyNumberFormat="1" applyFont="1" applyFill="1" applyAlignment="1" applyProtection="1">
      <alignment horizontal="center" vertical="center"/>
    </xf>
    <xf numFmtId="0" fontId="18" fillId="0" borderId="0" xfId="229" applyFont="1" applyFill="1" applyAlignment="1" applyProtection="1">
      <alignment vertical="center"/>
    </xf>
    <xf numFmtId="0" fontId="19" fillId="0" borderId="0" xfId="229" applyFont="1" applyFill="1" applyAlignment="1" applyProtection="1">
      <alignment vertical="center"/>
    </xf>
    <xf numFmtId="49" fontId="20" fillId="0" borderId="0" xfId="229" applyNumberFormat="1" applyFont="1" applyFill="1" applyAlignment="1" applyProtection="1">
      <alignment vertical="center"/>
    </xf>
    <xf numFmtId="49" fontId="20" fillId="0" borderId="0" xfId="229" applyNumberFormat="1" applyFont="1" applyFill="1" applyAlignment="1" applyProtection="1">
      <alignment horizontal="center" vertical="center"/>
    </xf>
    <xf numFmtId="49" fontId="21" fillId="5" borderId="30" xfId="229" applyNumberFormat="1" applyFont="1" applyFill="1" applyBorder="1" applyAlignment="1" applyProtection="1">
      <alignment horizontal="center" vertical="center" wrapText="1"/>
    </xf>
    <xf numFmtId="49" fontId="21" fillId="5" borderId="31" xfId="229" applyNumberFormat="1" applyFont="1" applyFill="1" applyBorder="1" applyAlignment="1" applyProtection="1">
      <alignment horizontal="center" vertical="center" wrapText="1"/>
    </xf>
    <xf numFmtId="0" fontId="22" fillId="5" borderId="32" xfId="229" applyFont="1" applyFill="1" applyBorder="1" applyAlignment="1" applyProtection="1">
      <alignment horizontal="center" vertical="center"/>
    </xf>
    <xf numFmtId="0" fontId="22" fillId="5" borderId="0" xfId="229" applyFont="1" applyFill="1" applyAlignment="1" applyProtection="1">
      <alignment horizontal="center" vertical="center"/>
    </xf>
    <xf numFmtId="49" fontId="21" fillId="5" borderId="33" xfId="229" applyNumberFormat="1" applyFont="1" applyFill="1" applyBorder="1" applyAlignment="1" applyProtection="1">
      <alignment horizontal="center" vertical="center"/>
    </xf>
    <xf numFmtId="49" fontId="21" fillId="5" borderId="34" xfId="229" applyNumberFormat="1" applyFont="1" applyFill="1" applyBorder="1" applyAlignment="1" applyProtection="1">
      <alignment horizontal="center" vertical="center"/>
    </xf>
    <xf numFmtId="0" fontId="22" fillId="5" borderId="34" xfId="229" applyFont="1" applyFill="1" applyBorder="1" applyAlignment="1" applyProtection="1">
      <alignment horizontal="center" vertical="center" shrinkToFit="1"/>
    </xf>
    <xf numFmtId="0" fontId="19" fillId="0" borderId="0" xfId="229" applyFont="1" applyFill="1" applyAlignment="1" applyProtection="1">
      <alignment horizontal="center" vertical="center" shrinkToFit="1"/>
    </xf>
    <xf numFmtId="211" fontId="23" fillId="3" borderId="35" xfId="325" applyNumberFormat="1" applyFont="1" applyFill="1" applyBorder="1" applyAlignment="1">
      <alignment horizontal="center" vertical="center"/>
    </xf>
    <xf numFmtId="211" fontId="23" fillId="3" borderId="36" xfId="325" applyNumberFormat="1" applyFont="1" applyFill="1" applyBorder="1" applyAlignment="1">
      <alignment horizontal="center" vertical="center"/>
    </xf>
    <xf numFmtId="43" fontId="22" fillId="3" borderId="36" xfId="325" applyNumberFormat="1" applyFont="1" applyFill="1" applyBorder="1" applyAlignment="1">
      <alignment horizontal="right" vertical="center"/>
    </xf>
    <xf numFmtId="43" fontId="22" fillId="3" borderId="36" xfId="1" applyFont="1" applyFill="1" applyBorder="1" applyAlignment="1">
      <alignment horizontal="right" vertical="center"/>
    </xf>
    <xf numFmtId="0" fontId="0" fillId="0" borderId="0" xfId="0" applyAlignment="1">
      <alignment vertical="center" wrapText="1"/>
    </xf>
    <xf numFmtId="49" fontId="24" fillId="0" borderId="37" xfId="325" applyFont="1" applyFill="1" applyBorder="1" applyAlignment="1">
      <alignment horizontal="center" vertical="center"/>
    </xf>
    <xf numFmtId="0" fontId="25" fillId="0" borderId="38" xfId="6" applyFont="1" applyFill="1" applyBorder="1" applyAlignment="1" applyProtection="1">
      <alignment horizontal="center" vertical="center"/>
    </xf>
    <xf numFmtId="43" fontId="26" fillId="0" borderId="38" xfId="229" applyNumberFormat="1" applyFont="1" applyFill="1" applyBorder="1" applyAlignment="1" applyProtection="1">
      <alignment vertical="center"/>
    </xf>
    <xf numFmtId="214" fontId="25" fillId="0" borderId="39" xfId="229" applyNumberFormat="1" applyFont="1" applyFill="1" applyBorder="1" applyAlignment="1" applyProtection="1">
      <alignment horizontal="right" vertical="center"/>
    </xf>
    <xf numFmtId="43" fontId="14" fillId="0" borderId="0" xfId="229" applyNumberFormat="1" applyFont="1" applyFill="1" applyAlignment="1" applyProtection="1">
      <alignment vertical="center"/>
    </xf>
    <xf numFmtId="49" fontId="24" fillId="0" borderId="40" xfId="325" applyFont="1" applyFill="1" applyBorder="1" applyAlignment="1">
      <alignment horizontal="center" vertical="center"/>
    </xf>
    <xf numFmtId="0" fontId="25" fillId="0" borderId="41" xfId="6" applyFont="1" applyFill="1" applyBorder="1" applyAlignment="1" applyProtection="1">
      <alignment horizontal="center" vertical="center"/>
    </xf>
    <xf numFmtId="43" fontId="25" fillId="0" borderId="41" xfId="229" applyNumberFormat="1" applyFont="1" applyFill="1" applyBorder="1" applyAlignment="1" applyProtection="1">
      <alignment horizontal="right" vertical="center"/>
    </xf>
    <xf numFmtId="4" fontId="14" fillId="0" borderId="0" xfId="229" applyNumberFormat="1" applyFont="1" applyFill="1" applyAlignment="1" applyProtection="1">
      <alignment vertical="center"/>
    </xf>
    <xf numFmtId="43" fontId="1" fillId="0" borderId="0" xfId="229" applyNumberFormat="1" applyFont="1" applyFill="1" applyAlignment="1" applyProtection="1">
      <alignment vertical="center"/>
    </xf>
    <xf numFmtId="43" fontId="25" fillId="0" borderId="41" xfId="325" applyNumberFormat="1" applyFont="1" applyFill="1" applyBorder="1" applyAlignment="1">
      <alignment horizontal="right" vertical="center"/>
    </xf>
    <xf numFmtId="4" fontId="27" fillId="0" borderId="0" xfId="0" applyNumberFormat="1" applyFont="1" applyAlignment="1">
      <alignment vertical="center" wrapText="1"/>
    </xf>
    <xf numFmtId="43" fontId="25" fillId="0" borderId="41" xfId="1" applyNumberFormat="1" applyFont="1" applyFill="1" applyBorder="1" applyAlignment="1" applyProtection="1">
      <alignment horizontal="right" vertical="center"/>
    </xf>
    <xf numFmtId="0" fontId="27" fillId="0" borderId="0" xfId="0" applyFont="1" applyAlignment="1">
      <alignment vertical="center" wrapText="1"/>
    </xf>
    <xf numFmtId="49" fontId="25" fillId="0" borderId="40" xfId="229" applyNumberFormat="1" applyFont="1" applyFill="1" applyBorder="1" applyAlignment="1" applyProtection="1">
      <alignment horizontal="center" vertical="center"/>
    </xf>
    <xf numFmtId="0" fontId="25" fillId="0" borderId="41" xfId="229" applyFont="1" applyFill="1" applyBorder="1" applyAlignment="1" applyProtection="1">
      <alignment vertical="center"/>
    </xf>
    <xf numFmtId="43" fontId="25" fillId="0" borderId="39" xfId="1" applyFont="1" applyFill="1" applyBorder="1" applyAlignment="1" applyProtection="1">
      <alignment horizontal="right" vertical="center"/>
    </xf>
    <xf numFmtId="0" fontId="25" fillId="0" borderId="41" xfId="6" applyFont="1" applyFill="1" applyBorder="1" applyAlignment="1" applyProtection="1">
      <alignment vertical="center"/>
    </xf>
    <xf numFmtId="0" fontId="25" fillId="0" borderId="42" xfId="6" applyFont="1" applyFill="1" applyBorder="1" applyAlignment="1" applyProtection="1">
      <alignment vertical="center"/>
    </xf>
    <xf numFmtId="215" fontId="25" fillId="0" borderId="39" xfId="229" applyNumberFormat="1" applyFont="1" applyFill="1" applyBorder="1" applyAlignment="1" applyProtection="1">
      <alignment horizontal="right" vertical="center"/>
    </xf>
    <xf numFmtId="49" fontId="23" fillId="6" borderId="30" xfId="325" applyFont="1" applyFill="1" applyBorder="1" applyAlignment="1">
      <alignment horizontal="center" vertical="center"/>
    </xf>
    <xf numFmtId="49" fontId="23" fillId="6" borderId="43" xfId="6" applyNumberFormat="1" applyFont="1" applyFill="1" applyBorder="1" applyAlignment="1" applyProtection="1">
      <alignment vertical="center"/>
    </xf>
    <xf numFmtId="43" fontId="22" fillId="6" borderId="43" xfId="325" applyNumberFormat="1" applyFont="1" applyFill="1" applyBorder="1" applyAlignment="1">
      <alignment horizontal="right" vertical="center"/>
    </xf>
    <xf numFmtId="43" fontId="22" fillId="6" borderId="43" xfId="1" applyNumberFormat="1" applyFont="1" applyFill="1" applyBorder="1" applyAlignment="1">
      <alignment horizontal="right" vertical="center"/>
    </xf>
    <xf numFmtId="43" fontId="28" fillId="0" borderId="0" xfId="229" applyNumberFormat="1" applyFont="1" applyFill="1" applyAlignment="1" applyProtection="1">
      <alignment vertical="center"/>
    </xf>
    <xf numFmtId="49" fontId="25" fillId="0" borderId="44" xfId="229" applyNumberFormat="1" applyFont="1" applyFill="1" applyBorder="1" applyAlignment="1" applyProtection="1">
      <alignment horizontal="center" vertical="center"/>
    </xf>
    <xf numFmtId="0" fontId="25" fillId="0" borderId="45" xfId="6" applyFont="1" applyFill="1" applyBorder="1" applyAlignment="1">
      <alignment vertical="center"/>
    </xf>
    <xf numFmtId="43" fontId="25" fillId="0" borderId="39" xfId="229" applyNumberFormat="1" applyFont="1" applyFill="1" applyBorder="1" applyAlignment="1" applyProtection="1">
      <alignment horizontal="right" vertical="center"/>
    </xf>
    <xf numFmtId="0" fontId="25" fillId="0" borderId="41" xfId="6" applyFont="1" applyFill="1" applyBorder="1" applyAlignment="1">
      <alignment vertical="center"/>
    </xf>
    <xf numFmtId="4" fontId="0" fillId="0" borderId="0" xfId="0" applyNumberFormat="1" applyAlignment="1">
      <alignment vertical="center" wrapText="1"/>
    </xf>
    <xf numFmtId="43" fontId="15" fillId="0" borderId="0" xfId="229" applyNumberFormat="1" applyFont="1" applyFill="1" applyAlignment="1" applyProtection="1">
      <alignment vertical="center"/>
    </xf>
    <xf numFmtId="212" fontId="25" fillId="0" borderId="41" xfId="6" applyNumberFormat="1" applyFont="1" applyFill="1" applyBorder="1" applyAlignment="1">
      <alignment vertical="center"/>
    </xf>
    <xf numFmtId="49" fontId="25" fillId="0" borderId="46" xfId="229" applyNumberFormat="1" applyFont="1" applyFill="1" applyBorder="1" applyAlignment="1" applyProtection="1">
      <alignment horizontal="center" vertical="center"/>
    </xf>
    <xf numFmtId="0" fontId="25" fillId="0" borderId="47" xfId="6" applyFont="1" applyFill="1" applyBorder="1" applyAlignment="1">
      <alignment vertical="center"/>
    </xf>
    <xf numFmtId="43" fontId="25" fillId="0" borderId="47" xfId="229" applyNumberFormat="1" applyFont="1" applyFill="1" applyBorder="1" applyAlignment="1" applyProtection="1">
      <alignment horizontal="right" vertical="center"/>
    </xf>
    <xf numFmtId="49" fontId="25" fillId="0" borderId="48" xfId="229" applyNumberFormat="1" applyFont="1" applyFill="1" applyBorder="1" applyAlignment="1" applyProtection="1">
      <alignment horizontal="center" vertical="center"/>
    </xf>
    <xf numFmtId="0" fontId="25" fillId="0" borderId="49" xfId="6" applyFont="1" applyFill="1" applyBorder="1" applyAlignment="1">
      <alignment vertical="center"/>
    </xf>
    <xf numFmtId="43" fontId="25" fillId="0" borderId="49" xfId="229" applyNumberFormat="1" applyFont="1" applyFill="1" applyBorder="1" applyAlignment="1" applyProtection="1">
      <alignment horizontal="right" vertical="center"/>
    </xf>
    <xf numFmtId="43" fontId="25" fillId="0" borderId="50" xfId="229" applyNumberFormat="1" applyFont="1" applyFill="1" applyBorder="1" applyAlignment="1" applyProtection="1">
      <alignment horizontal="right" vertical="center"/>
    </xf>
    <xf numFmtId="49" fontId="25" fillId="0" borderId="51" xfId="229" applyNumberFormat="1" applyFont="1" applyFill="1" applyBorder="1" applyAlignment="1" applyProtection="1">
      <alignment horizontal="center" vertical="center"/>
    </xf>
    <xf numFmtId="0" fontId="25" fillId="0" borderId="52" xfId="6" applyFont="1" applyFill="1" applyBorder="1" applyAlignment="1">
      <alignment vertical="center"/>
    </xf>
    <xf numFmtId="43" fontId="25" fillId="0" borderId="52" xfId="229" applyNumberFormat="1" applyFont="1" applyFill="1" applyBorder="1" applyAlignment="1" applyProtection="1">
      <alignment horizontal="right" vertical="center"/>
    </xf>
    <xf numFmtId="43" fontId="25" fillId="0" borderId="53" xfId="229" applyNumberFormat="1" applyFont="1" applyFill="1" applyBorder="1" applyAlignment="1" applyProtection="1">
      <alignment horizontal="right" vertical="center"/>
    </xf>
    <xf numFmtId="49" fontId="25" fillId="0" borderId="54" xfId="229" applyNumberFormat="1" applyFont="1" applyFill="1" applyBorder="1" applyAlignment="1" applyProtection="1">
      <alignment horizontal="center" vertical="center"/>
    </xf>
    <xf numFmtId="0" fontId="29" fillId="0" borderId="55" xfId="0" applyFont="1" applyFill="1" applyBorder="1">
      <alignment vertical="center"/>
    </xf>
    <xf numFmtId="43" fontId="25" fillId="0" borderId="55" xfId="229" applyNumberFormat="1" applyFont="1" applyFill="1" applyBorder="1" applyAlignment="1" applyProtection="1">
      <alignment horizontal="right" vertical="center"/>
    </xf>
    <xf numFmtId="43" fontId="25" fillId="0" borderId="56" xfId="229" applyNumberFormat="1" applyFont="1" applyFill="1" applyBorder="1" applyAlignment="1" applyProtection="1">
      <alignment horizontal="right" vertical="center"/>
    </xf>
    <xf numFmtId="0" fontId="27" fillId="0" borderId="0" xfId="0" applyFont="1">
      <alignment vertical="center"/>
    </xf>
    <xf numFmtId="0" fontId="30" fillId="0" borderId="0" xfId="0" applyFont="1">
      <alignment vertical="center"/>
    </xf>
    <xf numFmtId="49" fontId="22" fillId="5" borderId="35" xfId="325" applyFont="1" applyFill="1" applyBorder="1" applyAlignment="1">
      <alignment horizontal="center" vertical="center"/>
    </xf>
    <xf numFmtId="49" fontId="22" fillId="5" borderId="36" xfId="325" applyFont="1" applyFill="1" applyBorder="1" applyAlignment="1">
      <alignment horizontal="center" vertical="center"/>
    </xf>
    <xf numFmtId="43" fontId="22" fillId="5" borderId="36" xfId="325" applyNumberFormat="1" applyFont="1" applyFill="1" applyBorder="1" applyAlignment="1">
      <alignment horizontal="right" vertical="center"/>
    </xf>
    <xf numFmtId="43" fontId="22" fillId="5" borderId="36" xfId="1" applyNumberFormat="1" applyFont="1" applyFill="1" applyBorder="1" applyAlignment="1">
      <alignment horizontal="right" vertical="center"/>
    </xf>
    <xf numFmtId="0" fontId="31" fillId="0" borderId="0" xfId="229" applyFont="1" applyFill="1" applyAlignment="1" applyProtection="1">
      <alignment vertical="center"/>
    </xf>
    <xf numFmtId="0" fontId="32" fillId="0" borderId="0" xfId="229" applyFont="1" applyFill="1" applyAlignment="1" applyProtection="1">
      <alignment vertical="center"/>
    </xf>
    <xf numFmtId="0" fontId="33" fillId="0" borderId="0" xfId="229" applyFont="1" applyFill="1" applyAlignment="1" applyProtection="1">
      <alignment vertical="center"/>
    </xf>
    <xf numFmtId="0" fontId="34" fillId="0" borderId="0" xfId="229" applyFont="1" applyFill="1" applyAlignment="1" applyProtection="1">
      <alignment vertical="center"/>
    </xf>
  </cellXfs>
  <cellStyles count="3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7__x000b_" xfId="49"/>
    <cellStyle name="_x0007__x000b_ 2" xfId="50"/>
    <cellStyle name="?? [0]_BOILER-CO1" xfId="51"/>
    <cellStyle name="??_0N-HANDLING " xfId="52"/>
    <cellStyle name="_(改)特作2011年6月考勤" xfId="53"/>
    <cellStyle name="_10-9_1" xfId="54"/>
    <cellStyle name="_10-9_1 5" xfId="55"/>
    <cellStyle name="_10月 2" xfId="56"/>
    <cellStyle name="_10月_1" xfId="57"/>
    <cellStyle name="_Book1_1" xfId="58"/>
    <cellStyle name="_Book1_2" xfId="59"/>
    <cellStyle name="_Book1_2_Book1" xfId="60"/>
    <cellStyle name="_Book1_3_Book1" xfId="61"/>
    <cellStyle name="_Book1_4_Book1" xfId="62"/>
    <cellStyle name="_ET_STYLE_NoName_00__刘峁塬_1_马坊" xfId="63"/>
    <cellStyle name="_ET_STYLE_NoName_00__正常工资薪金收入_2_11.06" xfId="64"/>
    <cellStyle name="20% - Accent1" xfId="65"/>
    <cellStyle name="20% - Accent2" xfId="66"/>
    <cellStyle name="20% - Accent3" xfId="67"/>
    <cellStyle name="20% - Accent4" xfId="68"/>
    <cellStyle name="20% - Accent5" xfId="69"/>
    <cellStyle name="20% - Accent6" xfId="70"/>
    <cellStyle name="20% - 强调文字颜色 2 2 3 3 3" xfId="71"/>
    <cellStyle name="20% - 强调文字颜色 2 20" xfId="72"/>
    <cellStyle name="20% - 强调文字颜色 3 20" xfId="73"/>
    <cellStyle name="20% - 强调文字颜色 3 4 2 3 2" xfId="74"/>
    <cellStyle name="20% - 强调文字颜色 4 2 2 5 3" xfId="75"/>
    <cellStyle name="20% - 强调文字颜色 4 3 3 5" xfId="76"/>
    <cellStyle name="20% - 强调文字颜色 5 11 4" xfId="77"/>
    <cellStyle name="20% - 强调文字颜色 6 10" xfId="78"/>
    <cellStyle name="20% - 强调文字颜色 6 14 4" xfId="79"/>
    <cellStyle name="40% - Accent1" xfId="80"/>
    <cellStyle name="40% - Accent2" xfId="81"/>
    <cellStyle name="40% - Accent3" xfId="82"/>
    <cellStyle name="40% - Accent6" xfId="83"/>
    <cellStyle name="40% - 强调文字颜色 4 20" xfId="84"/>
    <cellStyle name="40% - 强调文字颜色 6 12 4" xfId="85"/>
    <cellStyle name="60% - Accent1" xfId="86"/>
    <cellStyle name="60% - Accent2" xfId="87"/>
    <cellStyle name="60% - Accent3" xfId="88"/>
    <cellStyle name="60% - Accent4" xfId="89"/>
    <cellStyle name="60% - Accent5" xfId="90"/>
    <cellStyle name="60% - Accent6" xfId="91"/>
    <cellStyle name="60% - 强调文字颜色 1 20" xfId="92"/>
    <cellStyle name="60% - 强调文字颜色 2 20" xfId="93"/>
    <cellStyle name="60% - 强调文字颜色 3 20" xfId="94"/>
    <cellStyle name="60% - 强调文字颜色 5 20" xfId="95"/>
    <cellStyle name="Accent1" xfId="96"/>
    <cellStyle name="Accent1 - 20%" xfId="97"/>
    <cellStyle name="Accent1 - 60%" xfId="98"/>
    <cellStyle name="Accent1_公安安全支出补充表5.14" xfId="99"/>
    <cellStyle name="Accent2" xfId="100"/>
    <cellStyle name="Accent2 - 20%" xfId="101"/>
    <cellStyle name="Accent2 - 40%" xfId="102"/>
    <cellStyle name="Accent2 - 60%" xfId="103"/>
    <cellStyle name="Accent2_公安安全支出补充表5.14" xfId="104"/>
    <cellStyle name="Accent3 - 40%" xfId="105"/>
    <cellStyle name="Accent3 - 60%" xfId="106"/>
    <cellStyle name="Accent3_公安安全支出补充表5.14" xfId="107"/>
    <cellStyle name="Accent5" xfId="108"/>
    <cellStyle name="Accent5 - 20%" xfId="109"/>
    <cellStyle name="Accent6" xfId="110"/>
    <cellStyle name="Accent6_公安安全支出补充表5.14" xfId="111"/>
    <cellStyle name="args.style" xfId="112"/>
    <cellStyle name="Bad" xfId="113"/>
    <cellStyle name="Black" xfId="114"/>
    <cellStyle name="Border" xfId="115"/>
    <cellStyle name="Calc Currency (0)" xfId="116"/>
    <cellStyle name="Calculation" xfId="117"/>
    <cellStyle name="Check Cell" xfId="118"/>
    <cellStyle name="ColLevel_0" xfId="119"/>
    <cellStyle name="Comma [0]" xfId="120"/>
    <cellStyle name="comma zerodec" xfId="121"/>
    <cellStyle name="Comma_!!!GO" xfId="122"/>
    <cellStyle name="comma-d" xfId="123"/>
    <cellStyle name="Currency [0]" xfId="124"/>
    <cellStyle name="Currency_!!!GO" xfId="125"/>
    <cellStyle name="Currency1" xfId="126"/>
    <cellStyle name="Date" xfId="127"/>
    <cellStyle name="Dezimal_laroux" xfId="128"/>
    <cellStyle name="Dollar (zero dec)" xfId="129"/>
    <cellStyle name="Explanatory Text" xfId="130"/>
    <cellStyle name="Fixed" xfId="131"/>
    <cellStyle name="Followed Hyperlink_AheadBehind.xls Chart 23" xfId="132"/>
    <cellStyle name="Good" xfId="133"/>
    <cellStyle name="Grey" xfId="134"/>
    <cellStyle name="Header1" xfId="135"/>
    <cellStyle name="Header2" xfId="136"/>
    <cellStyle name="Heading 1" xfId="137"/>
    <cellStyle name="Heading 2" xfId="138"/>
    <cellStyle name="Heading 3" xfId="139"/>
    <cellStyle name="Heading 4" xfId="140"/>
    <cellStyle name="HEADING1" xfId="141"/>
    <cellStyle name="HEADING2" xfId="142"/>
    <cellStyle name="Hyperlink_AheadBehind.xls Chart 23" xfId="143"/>
    <cellStyle name="Input" xfId="144"/>
    <cellStyle name="Input [yellow]" xfId="145"/>
    <cellStyle name="Input Cells" xfId="146"/>
    <cellStyle name="Linked Cell" xfId="147"/>
    <cellStyle name="Linked Cells" xfId="148"/>
    <cellStyle name="Millares [0]_96 Risk" xfId="149"/>
    <cellStyle name="Millares_96 Risk" xfId="150"/>
    <cellStyle name="Milliers [0]_!!!GO" xfId="151"/>
    <cellStyle name="Milliers_!!!GO" xfId="152"/>
    <cellStyle name="Moneda [0]_96 Risk" xfId="153"/>
    <cellStyle name="Moneda_96 Risk" xfId="154"/>
    <cellStyle name="Mon閠aire [0]_!!!GO" xfId="155"/>
    <cellStyle name="Neutral" xfId="156"/>
    <cellStyle name="New Times Roman" xfId="157"/>
    <cellStyle name="no dec" xfId="158"/>
    <cellStyle name="Non défini" xfId="159"/>
    <cellStyle name="Norma,_laroux_4_营业在建 (2)_E21" xfId="160"/>
    <cellStyle name="Normal - Style1" xfId="161"/>
    <cellStyle name="Note" xfId="162"/>
    <cellStyle name="Output" xfId="163"/>
    <cellStyle name="per.style" xfId="164"/>
    <cellStyle name="Percent [2]" xfId="165"/>
    <cellStyle name="Percent_!!!GO" xfId="166"/>
    <cellStyle name="Pourcentage_pldt" xfId="167"/>
    <cellStyle name="PSChar" xfId="168"/>
    <cellStyle name="PSDate" xfId="169"/>
    <cellStyle name="PSDec" xfId="170"/>
    <cellStyle name="PSHeading" xfId="171"/>
    <cellStyle name="PSInt" xfId="172"/>
    <cellStyle name="PSSpacer" xfId="173"/>
    <cellStyle name="Red" xfId="174"/>
    <cellStyle name="sstot" xfId="175"/>
    <cellStyle name="ST_01" xfId="176"/>
    <cellStyle name="Standard_AREAS" xfId="177"/>
    <cellStyle name="Title" xfId="178"/>
    <cellStyle name="Total" xfId="179"/>
    <cellStyle name="Tusental (0)_pldt" xfId="180"/>
    <cellStyle name="Tusental_pldt" xfId="181"/>
    <cellStyle name="Valuta (0)_pldt" xfId="182"/>
    <cellStyle name="Valuta_pldt" xfId="183"/>
    <cellStyle name="Warning Text" xfId="184"/>
    <cellStyle name="百分比 2" xfId="185"/>
    <cellStyle name="百分比 2 2" xfId="186"/>
    <cellStyle name="百分比 2 3" xfId="187"/>
    <cellStyle name="百分比 4" xfId="188"/>
    <cellStyle name="百分比 4 2" xfId="189"/>
    <cellStyle name="捠壿 [0.00]_Region Orders (2)" xfId="190"/>
    <cellStyle name="捠壿_Region Orders (2)" xfId="191"/>
    <cellStyle name="编号" xfId="192"/>
    <cellStyle name="标题 1 18" xfId="193"/>
    <cellStyle name="标题 2 18" xfId="194"/>
    <cellStyle name="标题 21" xfId="195"/>
    <cellStyle name="标题 3 18" xfId="196"/>
    <cellStyle name="标题 3 3 2 2 2 3 2" xfId="197"/>
    <cellStyle name="标题 4 18" xfId="198"/>
    <cellStyle name="标题 6 6" xfId="199"/>
    <cellStyle name="标题1" xfId="200"/>
    <cellStyle name="表标题" xfId="201"/>
    <cellStyle name="部门" xfId="202"/>
    <cellStyle name="差 20" xfId="203"/>
    <cellStyle name="差_00省级(打印)" xfId="204"/>
    <cellStyle name="差_03昭通" xfId="205"/>
    <cellStyle name="差_0605石屏县" xfId="206"/>
    <cellStyle name="差_10月_2" xfId="207"/>
    <cellStyle name="差_2006年分析表" xfId="208"/>
    <cellStyle name="差_2011" xfId="209"/>
    <cellStyle name="差_2011工资_5月_Sheet1" xfId="210"/>
    <cellStyle name="差_530623_2006年县级财政报表附表" xfId="211"/>
    <cellStyle name="差_530629_2006年县级财政报表附表" xfId="212"/>
    <cellStyle name="差_Book1_2" xfId="213"/>
    <cellStyle name="差_Book1_Book1" xfId="214"/>
    <cellStyle name="差_附表三-1机械配件" xfId="215"/>
    <cellStyle name="差_昊达人工（人力资源）" xfId="216"/>
    <cellStyle name="差_煤炭运销 3 3 2" xfId="217"/>
    <cellStyle name="差_人工成本表" xfId="218"/>
    <cellStyle name="差_胜源建安公司2015年1月月安全奖预算" xfId="219"/>
    <cellStyle name="差_新疆分公司安全奖 8" xfId="220"/>
    <cellStyle name="差_永进" xfId="221"/>
    <cellStyle name="常规 10" xfId="222"/>
    <cellStyle name="常规 10 9" xfId="223"/>
    <cellStyle name="常规 10 9 3" xfId="224"/>
    <cellStyle name="常规 100" xfId="225"/>
    <cellStyle name="常规 16" xfId="226"/>
    <cellStyle name="常规 16 6" xfId="227"/>
    <cellStyle name="常规 162" xfId="228"/>
    <cellStyle name="常规 2" xfId="229"/>
    <cellStyle name="常规 2 10" xfId="230"/>
    <cellStyle name="常规 2 2" xfId="231"/>
    <cellStyle name="常规 2 2 8" xfId="232"/>
    <cellStyle name="常规 2 47 2 2 2" xfId="233"/>
    <cellStyle name="常规 223" xfId="234"/>
    <cellStyle name="常规 24 10" xfId="235"/>
    <cellStyle name="常规 24 3" xfId="236"/>
    <cellStyle name="常规 3 18" xfId="237"/>
    <cellStyle name="常规 39 3" xfId="238"/>
    <cellStyle name="常规 41" xfId="239"/>
    <cellStyle name="常规 41 2" xfId="240"/>
    <cellStyle name="常规 59 2" xfId="241"/>
    <cellStyle name="常规 60 2 2" xfId="242"/>
    <cellStyle name="常规 68" xfId="243"/>
    <cellStyle name="常规 79 21" xfId="244"/>
    <cellStyle name="超级链接" xfId="245"/>
    <cellStyle name="超链接 2" xfId="246"/>
    <cellStyle name="超链接 3" xfId="247"/>
    <cellStyle name="分级显示列_1_Book1" xfId="248"/>
    <cellStyle name="分级显示行_1_13区汇总" xfId="249"/>
    <cellStyle name="归盒啦_95" xfId="250"/>
    <cellStyle name="好 8 5" xfId="251"/>
    <cellStyle name="好_00省级(打印)" xfId="252"/>
    <cellStyle name="好_03昭通" xfId="253"/>
    <cellStyle name="好_0605石屏县" xfId="254"/>
    <cellStyle name="好_10月_2" xfId="255"/>
    <cellStyle name="好_2006年分析表" xfId="256"/>
    <cellStyle name="好_2011" xfId="257"/>
    <cellStyle name="好_530623_2006年县级财政报表附表" xfId="258"/>
    <cellStyle name="好_530629_2006年县级财政报表附表" xfId="259"/>
    <cellStyle name="好_Book1_2" xfId="260"/>
    <cellStyle name="好_Book1_Book1" xfId="261"/>
    <cellStyle name="好_昊达人工（人力资源）" xfId="262"/>
    <cellStyle name="好_人工成本表" xfId="263"/>
    <cellStyle name="好_胜源建安公司2015年1月月安全奖预算 10" xfId="264"/>
    <cellStyle name="好_永进" xfId="265"/>
    <cellStyle name="后继超级链接" xfId="266"/>
    <cellStyle name="汇总 10" xfId="267"/>
    <cellStyle name="汇总 10 3 8 2" xfId="268"/>
    <cellStyle name="汇总 18" xfId="269"/>
    <cellStyle name="货币 2" xfId="270"/>
    <cellStyle name="货币[0] 3" xfId="271"/>
    <cellStyle name="貨幣 [0]_SGV" xfId="272"/>
    <cellStyle name="貨幣_SGV" xfId="273"/>
    <cellStyle name="计算 20" xfId="274"/>
    <cellStyle name="借出原因" xfId="275"/>
    <cellStyle name="链接单元格 18" xfId="276"/>
    <cellStyle name="霓付 [0]_ +Foil &amp; -FOIL &amp; PAPER" xfId="277"/>
    <cellStyle name="霓付_ +Foil &amp; -FOIL &amp; PAPER" xfId="278"/>
    <cellStyle name="烹拳 [0]_ +Foil &amp; -FOIL &amp; PAPER" xfId="279"/>
    <cellStyle name="烹拳_ +Foil &amp; -FOIL &amp; PAPER" xfId="280"/>
    <cellStyle name="千分位[0]_ 白土" xfId="281"/>
    <cellStyle name="千分位_ 白土" xfId="282"/>
    <cellStyle name="千位分隔 10 11" xfId="283"/>
    <cellStyle name="千位分隔 10 12" xfId="284"/>
    <cellStyle name="千位分隔 10 5" xfId="285"/>
    <cellStyle name="千位分隔 10 5 5" xfId="286"/>
    <cellStyle name="千位分隔 13" xfId="287"/>
    <cellStyle name="千位分隔 16 6" xfId="288"/>
    <cellStyle name="千位分隔 17" xfId="289"/>
    <cellStyle name="千位分隔 17 10" xfId="290"/>
    <cellStyle name="千位分隔 2" xfId="291"/>
    <cellStyle name="千位分隔 3 13" xfId="292"/>
    <cellStyle name="千位分隔 3 9" xfId="293"/>
    <cellStyle name="千位分隔 49" xfId="294"/>
    <cellStyle name="千位分隔 5" xfId="295"/>
    <cellStyle name="千位分隔 51" xfId="296"/>
    <cellStyle name="千位分隔 52" xfId="297"/>
    <cellStyle name="千位分隔 53" xfId="298"/>
    <cellStyle name="千位分隔[0] 10" xfId="299"/>
    <cellStyle name="千位分隔[0] 12" xfId="300"/>
    <cellStyle name="千位分隔[0] 15" xfId="301"/>
    <cellStyle name="千位分隔[0] 2" xfId="302"/>
    <cellStyle name="千位分隔[0] 2 8" xfId="303"/>
    <cellStyle name="千位分隔[0] 3 6 2 4" xfId="304"/>
    <cellStyle name="千位分隔[0] 6 4 10" xfId="305"/>
    <cellStyle name="钎霖_4岿角利" xfId="306"/>
    <cellStyle name="强调 1" xfId="307"/>
    <cellStyle name="强调 2" xfId="308"/>
    <cellStyle name="强调 3" xfId="309"/>
    <cellStyle name="强调文字颜色 1 20" xfId="310"/>
    <cellStyle name="强调文字颜色 3 20" xfId="311"/>
    <cellStyle name="强调文字颜色 4 20" xfId="312"/>
    <cellStyle name="强调文字颜色 5 20" xfId="313"/>
    <cellStyle name="日期" xfId="314"/>
    <cellStyle name="商品名称" xfId="315"/>
    <cellStyle name="适中 20" xfId="316"/>
    <cellStyle name="输出 2 2 2 3" xfId="317"/>
    <cellStyle name="输出 20" xfId="318"/>
    <cellStyle name="输入 10" xfId="319"/>
    <cellStyle name="输入 11 3 12" xfId="320"/>
    <cellStyle name="数量" xfId="321"/>
    <cellStyle name="数字" xfId="322"/>
    <cellStyle name="未定义" xfId="323"/>
    <cellStyle name="小数" xfId="324"/>
    <cellStyle name="样式 1" xfId="325"/>
    <cellStyle name="样式 1 2" xfId="326"/>
    <cellStyle name="昗弨_Pacific Region P&amp;L" xfId="327"/>
    <cellStyle name="注释 10" xfId="328"/>
    <cellStyle name="千位分隔 2 11 5 2" xfId="32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3436;&#20840;&#25104;&#26412;&#34920;!A1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9</xdr:col>
      <xdr:colOff>28575</xdr:colOff>
      <xdr:row>1</xdr:row>
      <xdr:rowOff>50800</xdr:rowOff>
    </xdr:from>
    <xdr:ext cx="4452620" cy="5746115"/>
    <xdr:sp>
      <xdr:nvSpPr>
        <xdr:cNvPr id="2" name="TextBox 1"/>
        <xdr:cNvSpPr txBox="1"/>
      </xdr:nvSpPr>
      <xdr:spPr>
        <a:xfrm>
          <a:off x="10998200" y="584200"/>
          <a:ext cx="4452620" cy="5746115"/>
        </a:xfrm>
        <a:prstGeom prst="rect">
          <a:avLst/>
        </a:prstGeom>
        <a:noFill/>
        <a:ln w="12700">
          <a:solidFill>
            <a:schemeClr val="tx2">
              <a:lumMod val="20000"/>
              <a:lumOff val="80000"/>
            </a:schemeClr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92D050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just">
            <a:lnSpc>
              <a:spcPts val="1700"/>
            </a:lnSpc>
          </a:pPr>
          <a:r>
            <a:rPr lang="en-US" altLang="zh-CN" sz="1600" b="1">
              <a:solidFill>
                <a:schemeClr val="tx1"/>
              </a:solidFill>
              <a:latin typeface="+mn-ea"/>
              <a:ea typeface="+mn-ea"/>
            </a:rPr>
            <a:t>   </a:t>
          </a:r>
          <a:endParaRPr lang="en-US" altLang="zh-CN" sz="1600" b="1">
            <a:solidFill>
              <a:schemeClr val="tx1"/>
            </a:solidFill>
            <a:latin typeface="+mn-ea"/>
            <a:ea typeface="+mn-ea"/>
          </a:endParaRPr>
        </a:p>
        <a:p>
          <a:pPr algn="just">
            <a:lnSpc>
              <a:spcPts val="1700"/>
            </a:lnSpc>
          </a:pPr>
          <a:r>
            <a:rPr lang="zh-CN" altLang="en-US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ea typeface="+mn-ea"/>
            </a:rPr>
            <a:t>   </a:t>
          </a:r>
          <a:r>
            <a:rPr lang="zh-CN" altLang="en-US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 （</a:t>
          </a:r>
          <a:r>
            <a:rPr lang="en-US" altLang="zh-CN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1</a:t>
          </a:r>
          <a:r>
            <a:rPr lang="zh-CN" altLang="en-US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）自产煤产量</a:t>
          </a:r>
          <a:r>
            <a:rPr lang="en-US" altLang="zh-CN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349.5</a:t>
          </a:r>
          <a:r>
            <a:rPr lang="zh-CN" altLang="en-US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万吨（霍洛湾</a:t>
          </a:r>
          <a:r>
            <a:rPr lang="en-US" altLang="zh-CN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129.5</a:t>
          </a:r>
          <a:r>
            <a:rPr lang="zh-CN" altLang="en-US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万吨、武家塔</a:t>
          </a:r>
          <a:r>
            <a:rPr lang="en-US" altLang="zh-CN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220</a:t>
          </a:r>
          <a:r>
            <a:rPr lang="zh-CN" altLang="en-US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万吨）。</a:t>
          </a:r>
          <a:endParaRPr lang="zh-CN" altLang="en-US" sz="1600" b="1">
            <a:solidFill>
              <a:schemeClr val="tx2">
                <a:lumMod val="60000"/>
                <a:lumOff val="40000"/>
              </a:schemeClr>
            </a:solidFill>
            <a:latin typeface="+mn-ea"/>
            <a:ea typeface="+mn-ea"/>
          </a:endParaRPr>
        </a:p>
        <a:p>
          <a:pPr algn="just">
            <a:lnSpc>
              <a:spcPts val="1700"/>
            </a:lnSpc>
          </a:pPr>
          <a:r>
            <a:rPr lang="zh-CN" altLang="en-US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 </a:t>
          </a:r>
          <a:r>
            <a:rPr lang="en-US" altLang="zh-CN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   </a:t>
          </a:r>
          <a:r>
            <a:rPr lang="zh-CN" altLang="en-US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（</a:t>
          </a:r>
          <a:r>
            <a:rPr lang="en-US" altLang="zh-CN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2</a:t>
          </a:r>
          <a:r>
            <a:rPr lang="zh-CN" altLang="en-US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）煤炭运销分公司计划销售外购煤</a:t>
          </a:r>
          <a:r>
            <a:rPr lang="en-US" altLang="zh-CN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920</a:t>
          </a:r>
          <a:r>
            <a:rPr lang="zh-CN" altLang="en-US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万吨（黑站</a:t>
          </a:r>
          <a:r>
            <a:rPr lang="en-US" altLang="zh-CN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300</a:t>
          </a:r>
          <a:r>
            <a:rPr lang="zh-CN" altLang="en-US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万吨，乌站</a:t>
          </a:r>
          <a:r>
            <a:rPr lang="en-US" altLang="zh-CN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200</a:t>
          </a:r>
          <a:r>
            <a:rPr lang="zh-CN" altLang="en-US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万吨，其他站</a:t>
          </a:r>
          <a:r>
            <a:rPr lang="en-US" altLang="zh-CN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420</a:t>
          </a:r>
          <a:r>
            <a:rPr lang="zh-CN" altLang="en-US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万吨）。</a:t>
          </a:r>
          <a:endParaRPr lang="zh-CN" altLang="en-US" sz="1600" b="1">
            <a:solidFill>
              <a:schemeClr val="tx2">
                <a:lumMod val="60000"/>
                <a:lumOff val="40000"/>
              </a:schemeClr>
            </a:solidFill>
            <a:latin typeface="+mn-ea"/>
            <a:ea typeface="+mn-ea"/>
          </a:endParaRPr>
        </a:p>
        <a:p>
          <a:pPr algn="just">
            <a:lnSpc>
              <a:spcPts val="1700"/>
            </a:lnSpc>
          </a:pPr>
          <a:r>
            <a:rPr lang="zh-CN" altLang="en-US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 </a:t>
          </a:r>
          <a:r>
            <a:rPr lang="en-US" altLang="zh-CN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     </a:t>
          </a:r>
          <a:r>
            <a:rPr lang="zh-CN" altLang="en-US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外购煤炭计划利润依据</a:t>
          </a:r>
          <a:r>
            <a:rPr lang="en-US" altLang="zh-CN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1-11</a:t>
          </a:r>
          <a:r>
            <a:rPr lang="zh-CN" altLang="en-US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月份实际毛利（含站台费）不含税：黑站</a:t>
          </a:r>
          <a:r>
            <a:rPr lang="en-US" altLang="zh-CN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21.33</a:t>
          </a:r>
          <a:r>
            <a:rPr lang="zh-CN" altLang="en-US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元</a:t>
          </a:r>
          <a:r>
            <a:rPr lang="en-US" altLang="zh-CN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/</a:t>
          </a:r>
          <a:r>
            <a:rPr lang="zh-CN" altLang="en-US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吨，乌站</a:t>
          </a:r>
          <a:r>
            <a:rPr lang="en-US" altLang="zh-CN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13.93</a:t>
          </a:r>
          <a:r>
            <a:rPr lang="zh-CN" altLang="en-US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元/吨，其他站</a:t>
          </a:r>
          <a:r>
            <a:rPr lang="en-US" altLang="zh-CN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2.3</a:t>
          </a:r>
          <a:r>
            <a:rPr lang="zh-CN" altLang="en-US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元</a:t>
          </a:r>
          <a:r>
            <a:rPr lang="en-US" altLang="zh-CN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/</a:t>
          </a:r>
          <a:r>
            <a:rPr lang="zh-CN" altLang="en-US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吨。</a:t>
          </a:r>
          <a:endParaRPr lang="zh-CN" altLang="en-US" sz="1600" b="1">
            <a:solidFill>
              <a:schemeClr val="tx2">
                <a:lumMod val="60000"/>
                <a:lumOff val="40000"/>
              </a:schemeClr>
            </a:solidFill>
            <a:latin typeface="+mn-ea"/>
            <a:ea typeface="+mn-ea"/>
          </a:endParaRPr>
        </a:p>
        <a:p>
          <a:pPr algn="just">
            <a:lnSpc>
              <a:spcPts val="1700"/>
            </a:lnSpc>
          </a:pPr>
          <a:r>
            <a:rPr lang="en-US" altLang="zh-CN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   </a:t>
          </a:r>
          <a:r>
            <a:rPr lang="zh-CN" altLang="en-US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（</a:t>
          </a:r>
          <a:r>
            <a:rPr lang="en-US" altLang="zh-CN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3</a:t>
          </a:r>
          <a:r>
            <a:rPr lang="zh-CN" altLang="en-US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）</a:t>
          </a:r>
          <a:r>
            <a:rPr lang="en-US" altLang="zh-CN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2026</a:t>
          </a:r>
          <a:r>
            <a:rPr lang="zh-CN" altLang="en-US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年煤炭计划售价根据</a:t>
          </a:r>
          <a:r>
            <a:rPr lang="en-US" altLang="zh-CN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1-10</a:t>
          </a:r>
          <a:r>
            <a:rPr lang="zh-CN" altLang="en-US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月实际不含税售价：霍洛湾均价</a:t>
          </a:r>
          <a:r>
            <a:rPr lang="en-US" altLang="zh-CN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406.51</a:t>
          </a:r>
          <a:r>
            <a:rPr lang="zh-CN" altLang="en-US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元</a:t>
          </a:r>
          <a:r>
            <a:rPr lang="en-US" altLang="zh-CN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/</a:t>
          </a:r>
          <a:r>
            <a:rPr lang="zh-CN" altLang="en-US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吨（坑口</a:t>
          </a:r>
          <a:r>
            <a:rPr lang="en-US" altLang="zh-CN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428.49</a:t>
          </a:r>
          <a:r>
            <a:rPr lang="zh-CN" altLang="en-US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元</a:t>
          </a:r>
          <a:r>
            <a:rPr lang="en-US" altLang="zh-CN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/</a:t>
          </a:r>
          <a:r>
            <a:rPr lang="zh-CN" altLang="en-US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吨，乌站</a:t>
          </a:r>
          <a:r>
            <a:rPr lang="en-US" altLang="zh-CN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400.03</a:t>
          </a:r>
          <a:r>
            <a:rPr lang="zh-CN" altLang="en-US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元</a:t>
          </a:r>
          <a:r>
            <a:rPr lang="en-US" altLang="zh-CN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/</a:t>
          </a:r>
          <a:r>
            <a:rPr lang="zh-CN" altLang="en-US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吨）；武家塔均价</a:t>
          </a:r>
          <a:r>
            <a:rPr lang="en-US" altLang="zh-CN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450.04</a:t>
          </a:r>
          <a:r>
            <a:rPr lang="zh-CN" altLang="en-US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元</a:t>
          </a:r>
          <a:r>
            <a:rPr lang="en-US" altLang="zh-CN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/</a:t>
          </a:r>
          <a:r>
            <a:rPr lang="zh-CN" altLang="en-US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吨（坑口</a:t>
          </a:r>
          <a:r>
            <a:rPr lang="en-US" altLang="zh-CN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429</a:t>
          </a:r>
          <a:r>
            <a:rPr lang="zh-CN" altLang="en-US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元</a:t>
          </a:r>
          <a:r>
            <a:rPr lang="en-US" altLang="zh-CN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/</a:t>
          </a:r>
          <a:r>
            <a:rPr lang="zh-CN" altLang="en-US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吨，黑站</a:t>
          </a:r>
          <a:r>
            <a:rPr lang="en-US" altLang="zh-CN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475.29</a:t>
          </a:r>
          <a:r>
            <a:rPr lang="zh-CN" altLang="en-US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元</a:t>
          </a:r>
          <a:r>
            <a:rPr lang="en-US" altLang="zh-CN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/</a:t>
          </a:r>
          <a:r>
            <a:rPr lang="zh-CN" altLang="en-US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吨）。外购煤均价</a:t>
          </a:r>
          <a:r>
            <a:rPr lang="en-US" altLang="zh-CN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422.55</a:t>
          </a:r>
          <a:r>
            <a:rPr lang="zh-CN" altLang="en-US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元</a:t>
          </a:r>
          <a:r>
            <a:rPr lang="en-US" altLang="zh-CN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/</a:t>
          </a:r>
          <a:r>
            <a:rPr lang="zh-CN" altLang="en-US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吨。</a:t>
          </a:r>
          <a:endParaRPr lang="zh-CN" altLang="en-US" sz="1600" b="1">
            <a:solidFill>
              <a:schemeClr val="tx2">
                <a:lumMod val="60000"/>
                <a:lumOff val="40000"/>
              </a:schemeClr>
            </a:solidFill>
            <a:latin typeface="+mn-ea"/>
            <a:sym typeface="+mn-ea"/>
          </a:endParaRPr>
        </a:p>
        <a:p>
          <a:pPr algn="just">
            <a:lnSpc>
              <a:spcPts val="1700"/>
            </a:lnSpc>
          </a:pPr>
          <a:r>
            <a:rPr lang="zh-CN" altLang="en-US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 </a:t>
          </a:r>
          <a:r>
            <a:rPr lang="en-US" altLang="zh-CN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  </a:t>
          </a:r>
          <a:r>
            <a:rPr lang="zh-CN" altLang="en-US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（</a:t>
          </a:r>
          <a:r>
            <a:rPr lang="en-US" altLang="zh-CN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4</a:t>
          </a:r>
          <a:r>
            <a:rPr lang="zh-CN" altLang="en-US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）孤山站</a:t>
          </a:r>
          <a:r>
            <a:rPr lang="en-US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500</a:t>
          </a:r>
          <a:r>
            <a:rPr lang="zh-CN" altLang="en-US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万吨*</a:t>
          </a:r>
          <a:r>
            <a:rPr lang="en-US" altLang="zh-CN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16.24</a:t>
          </a:r>
          <a:r>
            <a:rPr lang="zh-CN" altLang="en-US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元/吨；</a:t>
          </a:r>
          <a:endParaRPr lang="zh-CN" altLang="en-US" sz="1600" b="1">
            <a:solidFill>
              <a:schemeClr val="tx2">
                <a:lumMod val="60000"/>
                <a:lumOff val="40000"/>
              </a:schemeClr>
            </a:solidFill>
            <a:latin typeface="+mn-ea"/>
            <a:sym typeface="+mn-ea"/>
          </a:endParaRPr>
        </a:p>
        <a:p>
          <a:pPr algn="just">
            <a:lnSpc>
              <a:spcPts val="1700"/>
            </a:lnSpc>
          </a:pPr>
          <a:r>
            <a:rPr lang="en-US" altLang="zh-CN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   </a:t>
          </a:r>
          <a:r>
            <a:rPr lang="zh-CN" altLang="en-US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（</a:t>
          </a:r>
          <a:r>
            <a:rPr lang="en-US" altLang="zh-CN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5</a:t>
          </a:r>
          <a:r>
            <a:rPr lang="zh-CN" altLang="en-US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）</a:t>
          </a:r>
          <a:r>
            <a:rPr lang="en-US" altLang="zh-CN" sz="1600" b="1">
              <a:solidFill>
                <a:schemeClr val="tx2">
                  <a:lumMod val="60000"/>
                  <a:lumOff val="40000"/>
                </a:schemeClr>
              </a:solidFill>
              <a:latin typeface="+mn-ea"/>
              <a:sym typeface="+mn-ea"/>
            </a:rPr>
            <a:t>沙站150万吨*11.72元/吨；</a:t>
          </a:r>
          <a:endParaRPr lang="zh-CN" altLang="en-US" sz="1600" b="1">
            <a:solidFill>
              <a:srgbClr val="00B050"/>
            </a:solidFill>
            <a:latin typeface="+mn-ea"/>
            <a:ea typeface="+mn-ea"/>
          </a:endParaRPr>
        </a:p>
        <a:p>
          <a:pPr algn="just">
            <a:lnSpc>
              <a:spcPts val="1700"/>
            </a:lnSpc>
          </a:pPr>
          <a:endParaRPr lang="zh-CN" altLang="en-US" sz="1600" b="1">
            <a:solidFill>
              <a:srgbClr val="00B050"/>
            </a:solidFill>
            <a:latin typeface="+mn-ea"/>
            <a:ea typeface="+mn-ea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143510</xdr:colOff>
      <xdr:row>0</xdr:row>
      <xdr:rowOff>9525</xdr:rowOff>
    </xdr:from>
    <xdr:to>
      <xdr:col>7</xdr:col>
      <xdr:colOff>626110</xdr:colOff>
      <xdr:row>1</xdr:row>
      <xdr:rowOff>236220</xdr:rowOff>
    </xdr:to>
    <xdr:pic>
      <xdr:nvPicPr>
        <xdr:cNvPr id="2" name="Picture 4" descr="C:\Users\Administrator\Documents\Tencent Files\2856663600\Image\C2C\})X)IW$@[)3V{_XK2CPZ141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815965" y="9525"/>
          <a:ext cx="482600" cy="40767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44;&#31639;\2017&#24180;&#39044;&#31639;\&#19978;&#25253;&#38598;&#22242;&#31532;&#19968;&#29256;\Documents%20and%20Settings\Renfing\&#26700;&#38754;\1&#22522;&#26412;&#20859;&#32769;&#3732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转移明细表"/>
      <sheetName val="李万才"/>
      <sheetName val="06基数"/>
      <sheetName val="转移"/>
      <sheetName val="高建雄"/>
      <sheetName val="周宗超"/>
      <sheetName val="艾克林"/>
      <sheetName val="扣款调整"/>
      <sheetName val="地方"/>
      <sheetName val="05基数"/>
      <sheetName val="04年收入"/>
      <sheetName val="05年1-3基数"/>
      <sheetName val="缴费情况"/>
      <sheetName val="汇总"/>
      <sheetName val="补缴"/>
      <sheetName val="吕月英"/>
      <sheetName val="张晓红"/>
      <sheetName val="方忠海"/>
      <sheetName val="杨劲飞"/>
      <sheetName val="杜成海"/>
      <sheetName val="何文飞"/>
      <sheetName val="李风才"/>
      <sheetName val="工资收入"/>
      <sheetName val="04基数"/>
      <sheetName val="04年缴费汇总"/>
      <sheetName val="03调动明细"/>
      <sheetName val="任1"/>
      <sheetName val="任2"/>
      <sheetName val="缴比"/>
      <sheetName val="间断补缴"/>
      <sheetName val="补缴汇总"/>
      <sheetName val="补缴明细"/>
      <sheetName val="封面"/>
      <sheetName val="03年过录卡"/>
      <sheetName val="03年1-3月基数上报"/>
      <sheetName val="02年增减名册"/>
      <sheetName val="02年台帐"/>
      <sheetName val="02年过录卡"/>
      <sheetName val="年终补缴"/>
      <sheetName val="新参统"/>
      <sheetName val="内核"/>
      <sheetName val="总额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00B050"/>
    <pageSetUpPr fitToPage="1"/>
  </sheetPr>
  <dimension ref="A1:K43"/>
  <sheetViews>
    <sheetView tabSelected="1" zoomScale="60" zoomScaleNormal="60" topLeftCell="A2" workbookViewId="0">
      <pane xSplit="2" ySplit="4" topLeftCell="C6" activePane="bottomRight" state="frozen"/>
      <selection/>
      <selection pane="topRight"/>
      <selection pane="bottomLeft"/>
      <selection pane="bottomRight" activeCell="I30" sqref="I30"/>
    </sheetView>
  </sheetViews>
  <sheetFormatPr defaultColWidth="11.6666666666667" defaultRowHeight="25.5"/>
  <cols>
    <col min="1" max="1" width="14.5583333333333" style="95" customWidth="1"/>
    <col min="2" max="2" width="46.2166666666667" style="91" customWidth="1"/>
    <col min="3" max="3" width="48.75" style="96" customWidth="1"/>
    <col min="4" max="4" width="52.0833333333333" style="91" customWidth="1"/>
    <col min="5" max="5" width="40.625" style="88" customWidth="1"/>
    <col min="6" max="6" width="41.875" style="88" customWidth="1"/>
    <col min="7" max="7" width="20.375" style="97"/>
    <col min="8" max="8" width="20.2083333333333" style="91" customWidth="1"/>
    <col min="9" max="9" width="26.4666666666667" style="91" customWidth="1"/>
    <col min="10" max="10" width="11.6666666666667" style="91"/>
    <col min="11" max="11" width="23.9666666666667" style="91" customWidth="1"/>
    <col min="12" max="16357" width="11.6666666666667" style="91"/>
  </cols>
  <sheetData>
    <row r="1" ht="19.2" hidden="1" customHeight="1" spans="1:11">
      <c r="A1" s="98" t="s">
        <v>0</v>
      </c>
      <c r="B1" s="98"/>
      <c r="C1" s="98"/>
    </row>
    <row r="2" ht="48.75" customHeight="1" spans="1:11">
      <c r="A2" s="99" t="s">
        <v>1</v>
      </c>
      <c r="B2" s="99"/>
      <c r="C2" s="99"/>
      <c r="D2" s="99"/>
    </row>
    <row r="3" s="88" customFormat="1" ht="30" customHeight="1" spans="1:11">
      <c r="A3" s="100" t="s">
        <v>2</v>
      </c>
      <c r="B3" s="101" t="s">
        <v>3</v>
      </c>
      <c r="C3" s="102"/>
      <c r="D3" s="103"/>
      <c r="G3" s="97"/>
    </row>
    <row r="4" s="89" customFormat="1" ht="85.8" customHeight="1" spans="1:11">
      <c r="A4" s="104"/>
      <c r="B4" s="105"/>
      <c r="C4" s="106" t="s">
        <v>4</v>
      </c>
      <c r="D4" s="106" t="s">
        <v>5</v>
      </c>
      <c r="G4" s="107"/>
    </row>
    <row r="5" s="90" customFormat="1" ht="39" customHeight="1" spans="1:11">
      <c r="A5" s="108" t="s">
        <v>6</v>
      </c>
      <c r="B5" s="109" t="s">
        <v>7</v>
      </c>
      <c r="C5" s="110">
        <v>617746.580621106</v>
      </c>
      <c r="D5" s="111">
        <f>43706.6910919908+9544.74939040399</f>
        <v>53251.4404823948</v>
      </c>
      <c r="G5" s="112"/>
      <c r="H5" s="112"/>
    </row>
    <row r="6" s="91" customFormat="1" ht="30" customHeight="1" outlineLevel="1" spans="1:11">
      <c r="A6" s="113"/>
      <c r="B6" s="114" t="s">
        <v>8</v>
      </c>
      <c r="C6" s="115"/>
      <c r="D6" s="116">
        <v>-206.42</v>
      </c>
      <c r="E6" s="117"/>
      <c r="F6" s="117"/>
      <c r="G6" s="97"/>
    </row>
    <row r="7" s="91" customFormat="1" ht="30" customHeight="1" outlineLevel="1" spans="1:11">
      <c r="A7" s="118"/>
      <c r="B7" s="119" t="s">
        <v>9</v>
      </c>
      <c r="C7" s="120">
        <v>3.6</v>
      </c>
      <c r="D7" s="116">
        <v>-464.73</v>
      </c>
      <c r="E7" s="88"/>
      <c r="F7" s="88"/>
      <c r="G7" s="97"/>
    </row>
    <row r="8" s="91" customFormat="1" ht="30" customHeight="1" outlineLevel="1" spans="1:11">
      <c r="A8" s="118"/>
      <c r="B8" s="119" t="s">
        <v>10</v>
      </c>
      <c r="C8" s="120">
        <v>234.817745</v>
      </c>
      <c r="D8" s="116">
        <v>18959.65</v>
      </c>
      <c r="E8" s="121"/>
      <c r="F8" s="88"/>
      <c r="G8" s="97"/>
      <c r="I8" s="122"/>
    </row>
    <row r="9" s="91" customFormat="1" ht="30" customHeight="1" outlineLevel="1" spans="1:11">
      <c r="A9" s="118"/>
      <c r="B9" s="119" t="s">
        <v>11</v>
      </c>
      <c r="C9" s="123"/>
      <c r="D9" s="116">
        <v>1903.53</v>
      </c>
      <c r="E9" s="124"/>
      <c r="F9" s="124"/>
      <c r="G9" s="97"/>
    </row>
    <row r="10" s="91" customFormat="1" ht="30" customHeight="1" outlineLevel="1" spans="1:11">
      <c r="A10" s="118"/>
      <c r="B10" s="119" t="s">
        <v>12</v>
      </c>
      <c r="C10" s="125"/>
      <c r="D10" s="116">
        <v>-961.85</v>
      </c>
      <c r="E10" s="117"/>
      <c r="F10" s="126"/>
      <c r="G10" s="97"/>
    </row>
    <row r="11" s="91" customFormat="1" ht="30" customHeight="1" outlineLevel="1" spans="1:11">
      <c r="A11" s="118"/>
      <c r="B11" s="119" t="s">
        <v>13</v>
      </c>
      <c r="C11" s="120">
        <v>3504</v>
      </c>
      <c r="D11" s="116">
        <v>-2843.998</v>
      </c>
      <c r="E11" s="124"/>
      <c r="F11" s="126"/>
      <c r="G11" s="97"/>
      <c r="I11" s="112"/>
      <c r="K11" s="112"/>
    </row>
    <row r="12" s="88" customFormat="1" ht="30" customHeight="1" spans="1:11">
      <c r="A12" s="127">
        <v>1</v>
      </c>
      <c r="B12" s="128" t="s">
        <v>14</v>
      </c>
      <c r="C12" s="120">
        <v>3742.417745</v>
      </c>
      <c r="D12" s="129">
        <v>16386.182</v>
      </c>
      <c r="E12" s="126"/>
      <c r="F12" s="126"/>
      <c r="G12" s="97"/>
      <c r="I12" s="112"/>
      <c r="K12" s="112"/>
    </row>
    <row r="13" s="88" customFormat="1" ht="30" customHeight="1" spans="1:11">
      <c r="A13" s="127">
        <v>2</v>
      </c>
      <c r="B13" s="128" t="s">
        <v>15</v>
      </c>
      <c r="C13" s="120">
        <v>51362.4815486726</v>
      </c>
      <c r="D13" s="116">
        <v>1955.1492135617</v>
      </c>
      <c r="E13" s="126"/>
      <c r="F13" s="126"/>
      <c r="G13" s="97"/>
      <c r="I13" s="112"/>
      <c r="K13" s="112"/>
    </row>
    <row r="14" s="88" customFormat="1" ht="30" customHeight="1" spans="1:11">
      <c r="A14" s="127">
        <v>3</v>
      </c>
      <c r="B14" s="128" t="s">
        <v>16</v>
      </c>
      <c r="C14" s="120">
        <v>97327.5840707965</v>
      </c>
      <c r="D14" s="116">
        <v>50321.465393301</v>
      </c>
      <c r="E14" s="126"/>
      <c r="F14" s="88"/>
      <c r="G14" s="97"/>
      <c r="I14" s="112"/>
      <c r="K14" s="112"/>
    </row>
    <row r="15" s="88" customFormat="1" ht="30" customHeight="1" spans="1:11">
      <c r="A15" s="127" t="s">
        <v>17</v>
      </c>
      <c r="B15" s="130" t="s">
        <v>18</v>
      </c>
      <c r="C15" s="120">
        <v>590679.685</v>
      </c>
      <c r="D15" s="116">
        <v>869.783875531991</v>
      </c>
      <c r="E15" s="124"/>
      <c r="F15" s="124"/>
      <c r="G15" s="124"/>
      <c r="I15" s="112"/>
      <c r="K15" s="112"/>
    </row>
    <row r="16" s="91" customFormat="1" ht="30" customHeight="1" spans="1:11">
      <c r="A16" s="127" t="s">
        <v>19</v>
      </c>
      <c r="B16" s="131" t="s">
        <v>20</v>
      </c>
      <c r="C16" s="120">
        <v>62400</v>
      </c>
      <c r="D16" s="132">
        <v>242.86</v>
      </c>
      <c r="E16" s="126"/>
      <c r="F16" s="126"/>
      <c r="G16" s="97"/>
      <c r="I16" s="112"/>
      <c r="K16" s="112"/>
    </row>
    <row r="17" s="92" customFormat="1" ht="30" customHeight="1" spans="1:11">
      <c r="A17" s="133" t="s">
        <v>21</v>
      </c>
      <c r="B17" s="134" t="s">
        <v>22</v>
      </c>
      <c r="C17" s="135">
        <v>230409.21084329</v>
      </c>
      <c r="D17" s="136">
        <v>541.890183</v>
      </c>
      <c r="E17" s="124"/>
      <c r="F17" s="126"/>
      <c r="G17" s="137"/>
      <c r="K17" s="112"/>
    </row>
    <row r="18" s="91" customFormat="1" ht="30" customHeight="1" spans="1:11">
      <c r="A18" s="138" t="s">
        <v>23</v>
      </c>
      <c r="B18" s="139" t="s">
        <v>24</v>
      </c>
      <c r="C18" s="120">
        <v>20622.6522</v>
      </c>
      <c r="D18" s="140">
        <v>44.16</v>
      </c>
      <c r="E18" s="121"/>
      <c r="F18" s="112"/>
      <c r="G18" s="137"/>
    </row>
    <row r="19" s="91" customFormat="1" ht="30" customHeight="1" spans="1:11">
      <c r="A19" s="127" t="s">
        <v>25</v>
      </c>
      <c r="B19" s="141" t="s">
        <v>26</v>
      </c>
      <c r="C19" s="120">
        <v>12000.00086303</v>
      </c>
      <c r="D19" s="140">
        <v>10.52</v>
      </c>
      <c r="E19" s="121"/>
      <c r="F19" s="142"/>
      <c r="G19" s="137"/>
    </row>
    <row r="20" s="91" customFormat="1" ht="30" customHeight="1" spans="1:11">
      <c r="A20" s="127" t="s">
        <v>27</v>
      </c>
      <c r="B20" s="141" t="s">
        <v>28</v>
      </c>
      <c r="C20" s="120">
        <v>7516.30999727</v>
      </c>
      <c r="D20" s="140">
        <v>44</v>
      </c>
      <c r="E20" s="121"/>
      <c r="F20" s="143"/>
      <c r="G20" s="137"/>
    </row>
    <row r="21" s="91" customFormat="1" ht="30" customHeight="1" spans="1:11">
      <c r="A21" s="127">
        <v>4</v>
      </c>
      <c r="B21" s="144" t="s">
        <v>29</v>
      </c>
      <c r="C21" s="120">
        <v>5500</v>
      </c>
      <c r="D21" s="140">
        <v>33.76</v>
      </c>
      <c r="E21" s="121"/>
      <c r="F21" s="143"/>
      <c r="G21" s="137"/>
    </row>
    <row r="22" s="91" customFormat="1" ht="30" customHeight="1" spans="1:11">
      <c r="A22" s="127" t="s">
        <v>19</v>
      </c>
      <c r="B22" s="141" t="s">
        <v>30</v>
      </c>
      <c r="C22" s="120">
        <v>9500</v>
      </c>
      <c r="D22" s="140">
        <v>0</v>
      </c>
      <c r="E22" s="121"/>
      <c r="F22" s="143"/>
      <c r="G22" s="137"/>
    </row>
    <row r="23" s="91" customFormat="1" ht="30" customHeight="1" spans="1:11">
      <c r="A23" s="127" t="s">
        <v>31</v>
      </c>
      <c r="B23" s="141" t="s">
        <v>32</v>
      </c>
      <c r="C23" s="120">
        <v>23271.64</v>
      </c>
      <c r="D23" s="140">
        <v>9.94999999999999</v>
      </c>
      <c r="E23" s="121"/>
      <c r="F23" s="143"/>
      <c r="G23" s="137"/>
    </row>
    <row r="24" s="91" customFormat="1" ht="30" customHeight="1" spans="1:11">
      <c r="A24" s="145" t="s">
        <v>33</v>
      </c>
      <c r="B24" s="146" t="s">
        <v>34</v>
      </c>
      <c r="C24" s="147">
        <v>64.220183</v>
      </c>
      <c r="D24" s="140">
        <v>45.520183</v>
      </c>
      <c r="E24" s="121"/>
      <c r="F24" s="143"/>
      <c r="G24" s="137"/>
    </row>
    <row r="25" s="91" customFormat="1" ht="30" customHeight="1" spans="1:11">
      <c r="A25" s="138" t="s">
        <v>35</v>
      </c>
      <c r="B25" s="139" t="s">
        <v>36</v>
      </c>
      <c r="C25" s="120">
        <v>36300</v>
      </c>
      <c r="D25" s="140">
        <v>42.4</v>
      </c>
      <c r="E25" s="121"/>
      <c r="F25" s="143"/>
      <c r="G25" s="137"/>
    </row>
    <row r="26" s="91" customFormat="1" ht="29.4" customHeight="1" spans="1:11">
      <c r="A26" s="127" t="s">
        <v>37</v>
      </c>
      <c r="B26" s="141" t="s">
        <v>38</v>
      </c>
      <c r="C26" s="120">
        <v>11429.99999999</v>
      </c>
      <c r="D26" s="140">
        <v>37.44</v>
      </c>
      <c r="E26" s="121"/>
      <c r="F26" s="143"/>
      <c r="G26" s="137"/>
    </row>
    <row r="27" s="91" customFormat="1" ht="30" customHeight="1" spans="1:11">
      <c r="A27" s="127" t="s">
        <v>39</v>
      </c>
      <c r="B27" s="141" t="s">
        <v>40</v>
      </c>
      <c r="C27" s="120">
        <v>80013.5</v>
      </c>
      <c r="D27" s="140">
        <v>5.36</v>
      </c>
      <c r="E27" s="121"/>
      <c r="F27" s="143"/>
      <c r="G27" s="137"/>
    </row>
    <row r="28" s="91" customFormat="1" ht="30" customHeight="1" spans="1:11">
      <c r="A28" s="127" t="s">
        <v>41</v>
      </c>
      <c r="B28" s="141" t="s">
        <v>42</v>
      </c>
      <c r="C28" s="120">
        <v>16680</v>
      </c>
      <c r="D28" s="140">
        <v>688.47</v>
      </c>
      <c r="E28" s="121"/>
      <c r="F28" s="143"/>
      <c r="G28" s="137"/>
    </row>
    <row r="29" s="91" customFormat="1" ht="30" customHeight="1" spans="1:11">
      <c r="A29" s="145" t="s">
        <v>43</v>
      </c>
      <c r="B29" s="146" t="s">
        <v>44</v>
      </c>
      <c r="C29" s="120">
        <v>0</v>
      </c>
      <c r="D29" s="140">
        <v>-22.5</v>
      </c>
      <c r="E29" s="121"/>
      <c r="F29" s="143"/>
      <c r="G29" s="137"/>
    </row>
    <row r="30" s="91" customFormat="1" ht="30" customHeight="1" spans="1:11">
      <c r="A30" s="148" t="s">
        <v>45</v>
      </c>
      <c r="B30" s="149" t="s">
        <v>46</v>
      </c>
      <c r="C30" s="150">
        <v>1378.78</v>
      </c>
      <c r="D30" s="151">
        <v>0</v>
      </c>
      <c r="E30" s="121"/>
      <c r="F30" s="143"/>
      <c r="G30" s="137"/>
    </row>
    <row r="31" s="91" customFormat="1" ht="30" customHeight="1" spans="1:11">
      <c r="A31" s="152" t="s">
        <v>47</v>
      </c>
      <c r="B31" s="153" t="s">
        <v>48</v>
      </c>
      <c r="C31" s="150">
        <v>500.83</v>
      </c>
      <c r="D31" s="151">
        <v>-682.3</v>
      </c>
      <c r="E31" s="117"/>
      <c r="F31" s="143"/>
      <c r="G31" s="137"/>
    </row>
    <row r="32" s="91" customFormat="1" ht="30" customHeight="1" spans="1:11">
      <c r="A32" s="152" t="s">
        <v>49</v>
      </c>
      <c r="B32" s="153" t="s">
        <v>50</v>
      </c>
      <c r="C32" s="154">
        <v>880</v>
      </c>
      <c r="D32" s="155">
        <v>266</v>
      </c>
      <c r="E32" s="121"/>
      <c r="F32" s="143"/>
      <c r="G32" s="137"/>
    </row>
    <row r="33" s="91" customFormat="1" ht="30" customHeight="1" spans="1:7">
      <c r="A33" s="152" t="s">
        <v>51</v>
      </c>
      <c r="B33" s="153" t="s">
        <v>52</v>
      </c>
      <c r="C33" s="154">
        <v>1005.9826</v>
      </c>
      <c r="D33" s="155">
        <v>19.11</v>
      </c>
      <c r="E33" s="121"/>
      <c r="F33" s="143"/>
      <c r="G33" s="137"/>
    </row>
    <row r="34" s="91" customFormat="1" ht="30" customHeight="1" spans="1:7">
      <c r="A34" s="156" t="s">
        <v>53</v>
      </c>
      <c r="B34" s="157" t="s">
        <v>54</v>
      </c>
      <c r="C34" s="158">
        <v>3697.67</v>
      </c>
      <c r="D34" s="159">
        <v>0</v>
      </c>
      <c r="E34" s="121"/>
      <c r="F34" s="143"/>
      <c r="G34" s="137"/>
    </row>
    <row r="35" s="91" customFormat="1" ht="30" customHeight="1" spans="1:7">
      <c r="A35" s="152" t="s">
        <v>55</v>
      </c>
      <c r="B35" s="153" t="s">
        <v>56</v>
      </c>
      <c r="C35" s="154">
        <v>47.625</v>
      </c>
      <c r="D35" s="155">
        <v>0</v>
      </c>
      <c r="E35" s="121"/>
      <c r="F35" s="143"/>
      <c r="G35" s="137"/>
    </row>
    <row r="36" customFormat="1" ht="31" customHeight="1" spans="1:7">
      <c r="A36" s="156" t="s">
        <v>57</v>
      </c>
      <c r="B36" s="157" t="s">
        <v>58</v>
      </c>
      <c r="C36" s="150">
        <v>103656.442477876</v>
      </c>
      <c r="D36" s="151">
        <v>32785.9148265946</v>
      </c>
      <c r="E36" s="160"/>
      <c r="F36" s="160"/>
      <c r="G36" s="161"/>
    </row>
    <row r="37" customFormat="1" ht="31" customHeight="1" spans="1:7">
      <c r="A37" s="162" t="s">
        <v>59</v>
      </c>
      <c r="B37" s="163"/>
      <c r="C37" s="164">
        <v>951812.233942272</v>
      </c>
      <c r="D37" s="165">
        <f>77034.4961015854+9544.74939040399</f>
        <v>86579.2454919894</v>
      </c>
      <c r="E37" s="160"/>
      <c r="F37" s="160"/>
      <c r="G37" s="161"/>
    </row>
    <row r="38" s="93" customFormat="1" ht="30" customHeight="1" spans="1:7">
      <c r="A38" s="162" t="s">
        <v>60</v>
      </c>
      <c r="B38" s="163"/>
      <c r="C38" s="164">
        <v>951812.233942272</v>
      </c>
      <c r="D38" s="165">
        <f>60969.3912749908+9544.74939040399</f>
        <v>70514.1406653948</v>
      </c>
      <c r="G38" s="166"/>
    </row>
    <row r="39" s="94" customFormat="1" ht="33.75" spans="1:7">
      <c r="A39" s="167" t="s">
        <v>61</v>
      </c>
      <c r="C39" s="167"/>
      <c r="E39" s="168"/>
      <c r="F39" s="168"/>
      <c r="G39" s="169"/>
    </row>
    <row r="40" ht="49.05" customHeight="1"/>
    <row r="41" ht="49.05" customHeight="1"/>
    <row r="42" ht="49.05" customHeight="1"/>
    <row r="43" ht="49.05" customHeight="1"/>
  </sheetData>
  <mergeCells count="5">
    <mergeCell ref="A2:D2"/>
    <mergeCell ref="A37:B37"/>
    <mergeCell ref="A38:B38"/>
    <mergeCell ref="A3:A4"/>
    <mergeCell ref="B3:B4"/>
  </mergeCells>
  <hyperlinks>
    <hyperlink ref="B18" location="化工利润表!A1" display="化工公司"/>
    <hyperlink ref="B19" location="矿山机械利润表!A1" display="矿山机械公司"/>
    <hyperlink ref="B20" location="矿山支护利润表!A1" display="支护材料公司"/>
    <hyperlink ref="B21" location="文创公司利润表!A1" display="文创公司"/>
    <hyperlink ref="B22" location="煤机公司利润表!A1" display="煤机公司"/>
    <hyperlink ref="B23" location="水泥公司利润表!A1" display="府谷新材料公司"/>
    <hyperlink ref="B24" location="腐殖酸利润表!A1" display="腐植酸公司"/>
    <hyperlink ref="B25" location="矿建利润表!A1" display="矿建公司"/>
    <hyperlink ref="B26" location="机电安装利润表!A1" display="机电安装公司"/>
    <hyperlink ref="B27" location="工程建设利润表!A1" display="工程建设公司"/>
    <hyperlink ref="B28" location="胜源公司利润表!A1" display="胜源建安公司"/>
    <hyperlink ref="B30" location="物流配送中心利润表!A1" display="物流配送中心"/>
    <hyperlink ref="B31" location="房地产公司利润表!A1" display="房地产公司"/>
    <hyperlink ref="B32" location="水务公司利润表!A1" display="水务公司"/>
    <hyperlink ref="B33" location="武矿加油站利润表!A1" display="武家塔加油站"/>
    <hyperlink ref="B15" location="运销分公司!A1" display="煤炭运销公司"/>
    <hyperlink ref="B6" location="北办利润表!A1" display="北办"/>
    <hyperlink ref="B7" location="物供中心利润表!A1" display="采购"/>
    <hyperlink ref="B8" location="'03集团本部利润表'!A1" display="本部"/>
    <hyperlink ref="B9" location="机关经费利润表!A1" display="结算中心"/>
    <hyperlink ref="B13" location="霍矿完全成本表!A1" display="霍洛湾煤矿"/>
    <hyperlink ref="B14" location="武矿完全成本表!A1" display="武家塔煤矿"/>
    <hyperlink ref="B11" location="新疆分公司利润表!A1" display="物业公司"/>
    <hyperlink ref="B29" location="石材利润表!A1" display="石材公司"/>
  </hyperlinks>
  <printOptions horizontalCentered="1" verticalCentered="1"/>
  <pageMargins left="0.236111111111111" right="0.236111111111111" top="0.354166666666667" bottom="0.354166666666667" header="0.196527777777778" footer="0.196527777777778"/>
  <pageSetup paperSize="12" scale="4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8"/>
  <sheetViews>
    <sheetView workbookViewId="0">
      <selection activeCell="H31" sqref="H31"/>
    </sheetView>
  </sheetViews>
  <sheetFormatPr defaultColWidth="10" defaultRowHeight="13.5"/>
  <cols>
    <col min="1" max="1" width="10.9083333333333" style="31" customWidth="1"/>
    <col min="2" max="2" width="18.6333333333333" style="31" customWidth="1"/>
    <col min="3" max="3" width="15.1333333333333" style="31" customWidth="1"/>
    <col min="4" max="4" width="13" style="31" customWidth="1"/>
    <col min="5" max="5" width="18.7833333333333" style="31" customWidth="1"/>
    <col min="6" max="6" width="12.5" style="31" customWidth="1"/>
    <col min="7" max="7" width="19.3333333333333" style="31" customWidth="1"/>
    <col min="8" max="8" width="19.3333333333333" style="33" customWidth="1"/>
    <col min="9" max="9" width="16.3333333333333" style="31" customWidth="1"/>
    <col min="10" max="10" width="16" style="31" customWidth="1"/>
    <col min="11" max="11" width="17.3333333333333" style="31" customWidth="1"/>
    <col min="12" max="12" width="16.125" style="31" customWidth="1"/>
    <col min="13" max="13" width="20.1333333333333" style="33" customWidth="1"/>
    <col min="14" max="14" width="10" style="31" hidden="1" customWidth="1"/>
    <col min="15" max="15" width="13.3333333333333" style="31" hidden="1" customWidth="1"/>
    <col min="16" max="16" width="10.4416666666667" style="31" hidden="1" customWidth="1"/>
    <col min="17" max="17" width="11.4416666666667" style="31" hidden="1" customWidth="1"/>
    <col min="18" max="18" width="13.7833333333333" style="31" hidden="1" customWidth="1"/>
    <col min="19" max="19" width="5.89166666666667" style="31" hidden="1" customWidth="1"/>
    <col min="20" max="20" width="19.4416666666667" style="31" hidden="1" customWidth="1"/>
    <col min="21" max="21" width="10" style="34" hidden="1" customWidth="1"/>
    <col min="22" max="24" width="10" style="31" hidden="1" customWidth="1"/>
    <col min="25" max="25" width="12.7833333333333" style="31" hidden="1" customWidth="1"/>
    <col min="26" max="26" width="0.333333333333333" style="31" hidden="1" customWidth="1"/>
    <col min="27" max="27" width="14" style="31" hidden="1" customWidth="1"/>
    <col min="28" max="28" width="14.3333333333333" style="31" hidden="1" customWidth="1"/>
    <col min="29" max="29" width="8.10833333333333" style="31" hidden="1" customWidth="1"/>
    <col min="30" max="30" width="10.7833333333333" style="31" hidden="1" customWidth="1"/>
    <col min="31" max="31" width="11.3333333333333" style="31" hidden="1" customWidth="1"/>
    <col min="32" max="32" width="8.10833333333333" style="31" hidden="1" customWidth="1"/>
    <col min="33" max="33" width="12.8916666666667" style="31" hidden="1" customWidth="1"/>
    <col min="34" max="34" width="18.4416666666667" style="31" hidden="1" customWidth="1"/>
    <col min="35" max="35" width="12.6333333333333" style="31"/>
    <col min="36" max="36" width="10" style="31"/>
    <col min="37" max="37" width="25" style="31" customWidth="1"/>
    <col min="38" max="38" width="12.625" style="31"/>
    <col min="39" max="16384" width="10" style="31"/>
  </cols>
  <sheetData>
    <row r="1" s="31" customFormat="1" ht="42" customHeight="1" spans="1:29">
      <c r="A1" s="35" t="s">
        <v>62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U1" s="34"/>
    </row>
    <row r="2" s="32" customFormat="1" ht="36" customHeight="1" spans="1:29">
      <c r="A2" s="36" t="s">
        <v>63</v>
      </c>
      <c r="B2" s="37"/>
      <c r="C2" s="37"/>
      <c r="D2" s="38" t="s">
        <v>64</v>
      </c>
      <c r="E2" s="39"/>
      <c r="F2" s="39"/>
      <c r="G2" s="39"/>
      <c r="H2" s="39"/>
      <c r="I2" s="39"/>
      <c r="J2" s="40"/>
      <c r="U2" s="41"/>
    </row>
    <row r="3" s="32" customFormat="1" ht="24.9" customHeight="1" spans="1:29">
      <c r="A3" s="42" t="s">
        <v>65</v>
      </c>
      <c r="B3" s="43" t="s">
        <v>66</v>
      </c>
      <c r="C3" s="44" t="s">
        <v>67</v>
      </c>
      <c r="D3" s="45" t="s">
        <v>68</v>
      </c>
      <c r="E3" s="45" t="s">
        <v>69</v>
      </c>
      <c r="F3" s="45"/>
      <c r="G3" s="45"/>
      <c r="H3" s="45"/>
      <c r="I3" s="46"/>
      <c r="J3" s="40"/>
      <c r="U3" s="41"/>
    </row>
    <row r="4" s="32" customFormat="1" ht="24.9" customHeight="1" spans="1:29">
      <c r="A4" s="47"/>
      <c r="B4" s="48"/>
      <c r="C4" s="49"/>
      <c r="D4" s="49"/>
      <c r="E4" s="49" t="s">
        <v>70</v>
      </c>
      <c r="F4" s="48" t="s">
        <v>71</v>
      </c>
      <c r="G4" s="48" t="s">
        <v>72</v>
      </c>
      <c r="H4" s="48" t="s">
        <v>73</v>
      </c>
      <c r="I4" s="50" t="s">
        <v>74</v>
      </c>
      <c r="U4" s="41"/>
    </row>
    <row r="5" s="31" customFormat="1" ht="24.9" customHeight="1" spans="1:29">
      <c r="A5" s="51" t="s">
        <v>75</v>
      </c>
      <c r="B5" s="52" t="s">
        <v>76</v>
      </c>
      <c r="C5" s="53">
        <v>129.5</v>
      </c>
      <c r="D5" s="54">
        <v>29.5</v>
      </c>
      <c r="E5" s="55">
        <v>100</v>
      </c>
      <c r="F5" s="56"/>
      <c r="G5" s="57">
        <v>0</v>
      </c>
      <c r="H5" s="57">
        <v>0</v>
      </c>
      <c r="I5" s="57">
        <v>0</v>
      </c>
      <c r="M5" s="33"/>
      <c r="U5" s="34"/>
    </row>
    <row r="6" s="31" customFormat="1" ht="24.9" customHeight="1" spans="1:29">
      <c r="A6" s="58"/>
      <c r="B6" s="52" t="s">
        <v>77</v>
      </c>
      <c r="C6" s="53">
        <v>220</v>
      </c>
      <c r="D6" s="55">
        <v>120</v>
      </c>
      <c r="E6" s="55"/>
      <c r="F6" s="56">
        <v>100</v>
      </c>
      <c r="G6" s="57">
        <v>0</v>
      </c>
      <c r="H6" s="57">
        <v>0</v>
      </c>
      <c r="I6" s="57">
        <v>0</v>
      </c>
      <c r="M6" s="33"/>
      <c r="U6" s="34"/>
      <c r="AB6" s="31">
        <v>15.63</v>
      </c>
      <c r="AC6" s="59">
        <v>235.63</v>
      </c>
    </row>
    <row r="7" s="31" customFormat="1" ht="24.9" hidden="1" customHeight="1" spans="1:29">
      <c r="A7" s="58"/>
      <c r="B7" s="60" t="s">
        <v>78</v>
      </c>
      <c r="C7" s="53">
        <v>0</v>
      </c>
      <c r="D7" s="55"/>
      <c r="E7" s="55"/>
      <c r="F7" s="56"/>
      <c r="G7" s="61">
        <v>0</v>
      </c>
      <c r="H7" s="61">
        <v>0</v>
      </c>
      <c r="I7" s="61"/>
      <c r="M7" s="33"/>
      <c r="U7" s="34"/>
      <c r="AB7" s="31">
        <v>1.55</v>
      </c>
    </row>
    <row r="8" s="31" customFormat="1" ht="24.9" customHeight="1" spans="1:29">
      <c r="A8" s="62"/>
      <c r="B8" s="63" t="s">
        <v>79</v>
      </c>
      <c r="C8" s="64">
        <v>349.5</v>
      </c>
      <c r="D8" s="64">
        <v>149.5</v>
      </c>
      <c r="E8" s="64">
        <v>100</v>
      </c>
      <c r="F8" s="64">
        <v>100</v>
      </c>
      <c r="G8" s="65">
        <v>0</v>
      </c>
      <c r="H8" s="65">
        <v>0</v>
      </c>
      <c r="I8" s="65">
        <v>0</v>
      </c>
      <c r="M8" s="33"/>
      <c r="U8" s="34"/>
    </row>
    <row r="9" s="31" customFormat="1" ht="24.9" customHeight="1" spans="1:29">
      <c r="A9" s="66" t="s">
        <v>80</v>
      </c>
      <c r="B9" s="52" t="s">
        <v>81</v>
      </c>
      <c r="C9" s="53">
        <v>500</v>
      </c>
      <c r="D9" s="67">
        <v>0</v>
      </c>
      <c r="E9" s="55">
        <v>300</v>
      </c>
      <c r="F9" s="55">
        <v>200</v>
      </c>
      <c r="G9" s="68">
        <v>0</v>
      </c>
      <c r="H9" s="68">
        <v>0</v>
      </c>
      <c r="I9" s="68">
        <v>0</v>
      </c>
      <c r="M9" s="33"/>
      <c r="U9" s="34"/>
      <c r="AB9" s="31">
        <v>84</v>
      </c>
    </row>
    <row r="10" s="31" customFormat="1" ht="24.9" customHeight="1" spans="1:29">
      <c r="A10" s="69"/>
      <c r="B10" s="52" t="s">
        <v>82</v>
      </c>
      <c r="C10" s="53">
        <v>0</v>
      </c>
      <c r="D10" s="67">
        <v>0</v>
      </c>
      <c r="E10" s="55"/>
      <c r="F10" s="55"/>
      <c r="G10" s="68">
        <v>0</v>
      </c>
      <c r="H10" s="68">
        <v>0</v>
      </c>
      <c r="I10" s="68">
        <v>0</v>
      </c>
      <c r="M10" s="33"/>
      <c r="U10" s="34"/>
    </row>
    <row r="11" s="31" customFormat="1" ht="24.9" customHeight="1" spans="1:29">
      <c r="A11" s="69"/>
      <c r="B11" s="52" t="s">
        <v>83</v>
      </c>
      <c r="C11" s="53">
        <v>420</v>
      </c>
      <c r="D11" s="67"/>
      <c r="E11" s="55"/>
      <c r="F11" s="55"/>
      <c r="G11" s="68"/>
      <c r="H11" s="68"/>
      <c r="I11" s="68">
        <v>420</v>
      </c>
      <c r="M11" s="33"/>
      <c r="U11" s="34"/>
    </row>
    <row r="12" s="31" customFormat="1" ht="24.9" customHeight="1" spans="1:29">
      <c r="A12" s="70"/>
      <c r="B12" s="71" t="s">
        <v>79</v>
      </c>
      <c r="C12" s="72">
        <v>920</v>
      </c>
      <c r="D12" s="72">
        <v>0</v>
      </c>
      <c r="E12" s="72">
        <v>300</v>
      </c>
      <c r="F12" s="72">
        <v>200</v>
      </c>
      <c r="G12" s="73">
        <v>0</v>
      </c>
      <c r="H12" s="73">
        <v>0</v>
      </c>
      <c r="I12" s="73">
        <v>420</v>
      </c>
      <c r="M12" s="33"/>
      <c r="U12" s="34"/>
    </row>
    <row r="13" s="31" customFormat="1" ht="24.9" customHeight="1" spans="1:29">
      <c r="A13" s="58" t="s">
        <v>84</v>
      </c>
      <c r="B13" s="52" t="s">
        <v>72</v>
      </c>
      <c r="C13" s="53">
        <v>500</v>
      </c>
      <c r="D13" s="67">
        <v>0</v>
      </c>
      <c r="E13" s="55"/>
      <c r="F13" s="55"/>
      <c r="G13" s="68">
        <v>500</v>
      </c>
      <c r="H13" s="68">
        <v>0</v>
      </c>
      <c r="I13" s="68">
        <v>0</v>
      </c>
      <c r="M13" s="33"/>
      <c r="U13" s="34"/>
    </row>
    <row r="14" s="31" customFormat="1" ht="24.9" customHeight="1" spans="1:29">
      <c r="A14" s="58"/>
      <c r="B14" s="52" t="s">
        <v>73</v>
      </c>
      <c r="C14" s="53">
        <v>150</v>
      </c>
      <c r="D14" s="67">
        <v>0</v>
      </c>
      <c r="E14" s="55"/>
      <c r="F14" s="55"/>
      <c r="G14" s="74"/>
      <c r="H14" s="74">
        <v>150</v>
      </c>
      <c r="I14" s="74">
        <v>0</v>
      </c>
      <c r="M14" s="33"/>
      <c r="U14" s="34"/>
    </row>
    <row r="15" s="31" customFormat="1" ht="24.9" customHeight="1" spans="1:29">
      <c r="A15" s="58"/>
      <c r="B15" s="71" t="s">
        <v>79</v>
      </c>
      <c r="C15" s="72">
        <v>650</v>
      </c>
      <c r="D15" s="72">
        <v>0</v>
      </c>
      <c r="E15" s="72">
        <v>0</v>
      </c>
      <c r="F15" s="72">
        <v>0</v>
      </c>
      <c r="G15" s="72">
        <v>500</v>
      </c>
      <c r="H15" s="72">
        <v>150</v>
      </c>
      <c r="I15" s="72">
        <v>0</v>
      </c>
      <c r="M15" s="33"/>
      <c r="U15" s="34"/>
    </row>
    <row r="16" s="31" customFormat="1" ht="24.9" customHeight="1" spans="1:29">
      <c r="A16" s="75" t="s">
        <v>85</v>
      </c>
      <c r="B16" s="76"/>
      <c r="C16" s="77">
        <v>1919.5</v>
      </c>
      <c r="D16" s="78">
        <v>149.5</v>
      </c>
      <c r="E16" s="78">
        <v>400</v>
      </c>
      <c r="F16" s="78">
        <v>300</v>
      </c>
      <c r="G16" s="78">
        <v>500</v>
      </c>
      <c r="H16" s="78">
        <v>150</v>
      </c>
      <c r="I16" s="78">
        <v>420</v>
      </c>
      <c r="M16" s="33"/>
      <c r="U16" s="34"/>
    </row>
    <row r="17" s="31" customFormat="1" ht="24.9" customHeight="1" spans="1:21">
      <c r="A17" s="79"/>
      <c r="B17" s="80" t="s">
        <v>86</v>
      </c>
      <c r="C17" s="81">
        <v>120</v>
      </c>
      <c r="D17" s="82"/>
      <c r="E17" s="83"/>
      <c r="F17" s="83"/>
      <c r="G17" s="84"/>
      <c r="H17" s="85"/>
      <c r="I17" s="86"/>
      <c r="M17" s="33"/>
      <c r="U17" s="34"/>
    </row>
    <row r="18" s="31" customFormat="1" ht="24.9" customHeight="1" spans="1:21">
      <c r="A18" s="79" t="s">
        <v>87</v>
      </c>
      <c r="B18" s="80" t="s">
        <v>82</v>
      </c>
      <c r="C18" s="81">
        <v>240</v>
      </c>
      <c r="D18" s="82"/>
      <c r="E18" s="83"/>
      <c r="F18" s="83"/>
      <c r="G18" s="84"/>
      <c r="H18" s="85"/>
      <c r="I18" s="87"/>
      <c r="M18" s="33"/>
      <c r="U18" s="34"/>
    </row>
  </sheetData>
  <mergeCells count="12">
    <mergeCell ref="A1:M1"/>
    <mergeCell ref="A2:C2"/>
    <mergeCell ref="D2:I2"/>
    <mergeCell ref="E3:I3"/>
    <mergeCell ref="A16:B16"/>
    <mergeCell ref="A3:A4"/>
    <mergeCell ref="A5:A8"/>
    <mergeCell ref="A9:A12"/>
    <mergeCell ref="A13:A15"/>
    <mergeCell ref="B3:B4"/>
    <mergeCell ref="C3:C4"/>
    <mergeCell ref="D3:D4"/>
  </mergeCells>
  <pageMargins left="0.75" right="0.75" top="1" bottom="1" header="0.5" footer="0.5"/>
  <pageSetup paperSize="8" scale="53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B10"/>
  <sheetViews>
    <sheetView workbookViewId="0">
      <selection activeCell="AJ36" sqref="AJ36"/>
    </sheetView>
  </sheetViews>
  <sheetFormatPr defaultColWidth="10" defaultRowHeight="14.25" outlineLevelCol="1"/>
  <cols>
    <col min="1" max="2" width="21.7833333333333" style="1" customWidth="1"/>
    <col min="3" max="16384" width="10" style="1"/>
  </cols>
  <sheetData>
    <row r="1" ht="49.5" customHeight="1" spans="1:2">
      <c r="A1" s="28" t="s">
        <v>88</v>
      </c>
      <c r="B1" s="28"/>
    </row>
    <row r="2" ht="49.5" customHeight="1" spans="1:2">
      <c r="A2" s="29" t="s">
        <v>89</v>
      </c>
      <c r="B2" s="29">
        <v>800000</v>
      </c>
    </row>
    <row r="3" ht="49.5" customHeight="1" spans="1:2">
      <c r="A3" s="29" t="s">
        <v>90</v>
      </c>
      <c r="B3" s="29">
        <v>316.81</v>
      </c>
    </row>
    <row r="4" ht="49.5" customHeight="1" spans="1:2">
      <c r="A4" s="29" t="s">
        <v>91</v>
      </c>
      <c r="B4" s="29">
        <v>800000</v>
      </c>
    </row>
    <row r="5" ht="49.5" customHeight="1" spans="1:2">
      <c r="A5" s="29" t="s">
        <v>92</v>
      </c>
      <c r="B5" s="29">
        <f>B2-B4</f>
        <v>0</v>
      </c>
    </row>
    <row r="6" ht="49.5" customHeight="1" spans="1:2">
      <c r="A6" s="29"/>
      <c r="B6" s="29"/>
    </row>
    <row r="7" ht="49.5" customHeight="1" spans="1:2">
      <c r="A7" s="30"/>
      <c r="B7" s="30"/>
    </row>
    <row r="8" ht="49.5" customHeight="1" spans="1:2">
      <c r="A8" s="30"/>
      <c r="B8" s="30"/>
    </row>
    <row r="9" ht="49.5" customHeight="1" spans="1:2">
      <c r="A9" s="30"/>
      <c r="B9" s="30"/>
    </row>
    <row r="10" spans="1:2">
      <c r="A10" s="30"/>
      <c r="B10" s="30"/>
    </row>
  </sheetData>
  <mergeCells count="1">
    <mergeCell ref="A1:B1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I14"/>
  <sheetViews>
    <sheetView workbookViewId="0">
      <selection activeCell="AJ36" sqref="AJ36"/>
    </sheetView>
  </sheetViews>
  <sheetFormatPr defaultColWidth="10" defaultRowHeight="14.25"/>
  <cols>
    <col min="1" max="1" width="6.33333333333333" style="1" customWidth="1"/>
    <col min="2" max="2" width="15.4416666666667" style="1" customWidth="1"/>
    <col min="3" max="3" width="21" style="1" customWidth="1"/>
    <col min="4" max="4" width="9.33333333333333" style="1" customWidth="1"/>
    <col min="5" max="5" width="5.44166666666667" style="1" customWidth="1"/>
    <col min="6" max="6" width="4.55833333333333" style="1" customWidth="1"/>
    <col min="7" max="7" width="14.5583333333333" style="1" customWidth="1"/>
    <col min="8" max="8" width="16.5583333333333" style="1" customWidth="1"/>
    <col min="9" max="9" width="41.6666666666667" style="1" customWidth="1"/>
    <col min="10" max="16384" width="10" style="1"/>
  </cols>
  <sheetData>
    <row r="1" spans="1:9">
      <c r="A1" s="1" t="s">
        <v>93</v>
      </c>
    </row>
    <row r="2" ht="27" customHeight="1" spans="1:9">
      <c r="A2" s="1" t="s">
        <v>94</v>
      </c>
    </row>
    <row r="3" ht="27" customHeight="1" spans="1:9">
      <c r="A3" s="1" t="s">
        <v>95</v>
      </c>
    </row>
    <row r="4" ht="30" customHeight="1" spans="1:9">
      <c r="A4" s="1" t="s">
        <v>2</v>
      </c>
      <c r="B4" s="1" t="s">
        <v>96</v>
      </c>
      <c r="C4" s="1" t="s">
        <v>97</v>
      </c>
      <c r="D4" s="1" t="s">
        <v>98</v>
      </c>
      <c r="E4" s="1" t="s">
        <v>3</v>
      </c>
      <c r="F4" s="1" t="s">
        <v>99</v>
      </c>
      <c r="G4" s="1" t="s">
        <v>100</v>
      </c>
      <c r="H4" s="1" t="s">
        <v>101</v>
      </c>
      <c r="I4" s="1" t="s">
        <v>102</v>
      </c>
    </row>
    <row r="5" ht="31.5" customHeight="1" spans="1:9">
      <c r="A5" s="1">
        <v>1</v>
      </c>
      <c r="B5" s="1" t="s">
        <v>103</v>
      </c>
      <c r="C5" s="1" t="s">
        <v>104</v>
      </c>
      <c r="D5" s="1">
        <v>29.9</v>
      </c>
      <c r="E5" s="1" t="s">
        <v>105</v>
      </c>
      <c r="F5" s="1">
        <v>1</v>
      </c>
      <c r="G5" s="1">
        <v>10465</v>
      </c>
      <c r="H5" s="1">
        <v>10465</v>
      </c>
    </row>
    <row r="6" ht="31.5" customHeight="1" spans="1:9">
      <c r="A6" s="1">
        <v>2</v>
      </c>
      <c r="B6" s="1" t="s">
        <v>106</v>
      </c>
      <c r="C6" s="1" t="s">
        <v>107</v>
      </c>
      <c r="D6" s="1">
        <v>19</v>
      </c>
      <c r="E6" s="1" t="s">
        <v>105</v>
      </c>
      <c r="F6" s="1">
        <v>1</v>
      </c>
      <c r="G6" s="1">
        <v>64957.264957265</v>
      </c>
      <c r="H6" s="1">
        <v>64957.264957265</v>
      </c>
      <c r="I6" s="1" t="s">
        <v>108</v>
      </c>
    </row>
    <row r="7" ht="31.5" customHeight="1" spans="1:9">
      <c r="A7" s="1">
        <v>3</v>
      </c>
      <c r="B7" s="1" t="s">
        <v>103</v>
      </c>
      <c r="C7" s="1" t="s">
        <v>109</v>
      </c>
      <c r="D7" s="1">
        <v>9.5</v>
      </c>
      <c r="E7" s="1" t="s">
        <v>105</v>
      </c>
      <c r="F7" s="1">
        <v>1</v>
      </c>
      <c r="G7" s="1">
        <v>32478.6324786325</v>
      </c>
      <c r="H7" s="1">
        <v>32478.6324786325</v>
      </c>
      <c r="I7" s="1" t="s">
        <v>108</v>
      </c>
    </row>
    <row r="8" ht="31.5" customHeight="1" spans="1:9">
      <c r="A8" s="1">
        <v>4</v>
      </c>
      <c r="B8" s="1" t="s">
        <v>103</v>
      </c>
      <c r="C8" s="1" t="s">
        <v>109</v>
      </c>
      <c r="D8" s="1">
        <v>16</v>
      </c>
      <c r="E8" s="1" t="s">
        <v>105</v>
      </c>
      <c r="F8" s="1">
        <v>1</v>
      </c>
      <c r="G8" s="1">
        <v>54700.8547008547</v>
      </c>
      <c r="H8" s="1">
        <v>54700.8547008547</v>
      </c>
      <c r="I8" s="1" t="s">
        <v>110</v>
      </c>
    </row>
    <row r="9" ht="31.5" customHeight="1" spans="1:9">
      <c r="A9" s="1">
        <v>5</v>
      </c>
      <c r="B9" s="1" t="s">
        <v>106</v>
      </c>
      <c r="C9" s="1" t="s">
        <v>111</v>
      </c>
      <c r="D9" s="1">
        <v>17.9</v>
      </c>
      <c r="E9" s="1" t="s">
        <v>105</v>
      </c>
      <c r="F9" s="1">
        <v>1</v>
      </c>
      <c r="G9" s="1">
        <v>61196.5811965812</v>
      </c>
      <c r="H9" s="1">
        <v>61196.5811965812</v>
      </c>
      <c r="I9" s="1" t="s">
        <v>110</v>
      </c>
    </row>
    <row r="10" ht="31.5" customHeight="1" spans="1:9">
      <c r="A10" s="1">
        <v>6</v>
      </c>
      <c r="B10" s="1" t="s">
        <v>112</v>
      </c>
      <c r="C10" s="1" t="s">
        <v>113</v>
      </c>
      <c r="D10" s="1">
        <v>38.5</v>
      </c>
      <c r="E10" s="1" t="s">
        <v>105</v>
      </c>
      <c r="F10" s="1">
        <v>1</v>
      </c>
      <c r="G10" s="1">
        <v>154000</v>
      </c>
      <c r="H10" s="1">
        <v>154000</v>
      </c>
      <c r="I10" s="1" t="s">
        <v>114</v>
      </c>
    </row>
    <row r="11" ht="31.5" customHeight="1" spans="1:9">
      <c r="A11" s="1">
        <v>7</v>
      </c>
      <c r="B11" s="1" t="s">
        <v>115</v>
      </c>
      <c r="C11" s="1" t="s">
        <v>116</v>
      </c>
      <c r="D11" s="1">
        <v>26</v>
      </c>
      <c r="E11" s="1" t="s">
        <v>105</v>
      </c>
      <c r="F11" s="1">
        <v>2</v>
      </c>
      <c r="G11" s="1">
        <v>88888.8888888889</v>
      </c>
      <c r="H11" s="1">
        <v>177777.777777778</v>
      </c>
      <c r="I11" s="1" t="s">
        <v>117</v>
      </c>
    </row>
    <row r="12" ht="31.5" customHeight="1" spans="1:9">
      <c r="A12" s="1">
        <v>8</v>
      </c>
    </row>
    <row r="13" ht="31.5" customHeight="1" spans="1:9">
      <c r="A13" s="1">
        <v>9</v>
      </c>
    </row>
    <row r="14" ht="31.5" customHeight="1" spans="1:9">
      <c r="H14" s="1">
        <f>SUM(H5:H13)</f>
        <v>555576.111111111</v>
      </c>
    </row>
  </sheetData>
  <mergeCells count="3">
    <mergeCell ref="A1:B1"/>
    <mergeCell ref="A2:I2"/>
    <mergeCell ref="A3:C3"/>
  </mergeCells>
  <printOptions horizontalCentered="1"/>
  <pageMargins left="0.729166666666667" right="0" top="0.979166666666667" bottom="0.979166666666667" header="0.509027777777778" footer="0.509027777777778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H24"/>
  <sheetViews>
    <sheetView topLeftCell="A3" workbookViewId="0">
      <selection activeCell="AJ36" sqref="AJ36"/>
    </sheetView>
  </sheetViews>
  <sheetFormatPr defaultColWidth="10" defaultRowHeight="14.25" outlineLevelCol="7"/>
  <cols>
    <col min="1" max="1" width="6.66666666666667" style="1" customWidth="1"/>
    <col min="2" max="2" width="20.2166666666667" style="1" customWidth="1"/>
    <col min="3" max="3" width="27.2166666666667" style="1" customWidth="1"/>
    <col min="4" max="4" width="7.10833333333333" style="1" customWidth="1"/>
    <col min="5" max="5" width="8.55833333333333" style="1" customWidth="1"/>
    <col min="6" max="6" width="15.6666666666667" style="1" customWidth="1"/>
    <col min="7" max="7" width="18.8916666666667" style="1" customWidth="1"/>
    <col min="8" max="8" width="28.5583333333333" style="1" customWidth="1"/>
    <col min="9" max="9" width="18.3333333333333" style="1" hidden="1" customWidth="1"/>
    <col min="10" max="16384" width="10" style="1"/>
  </cols>
  <sheetData>
    <row r="1" spans="1:8">
      <c r="A1" s="1" t="s">
        <v>118</v>
      </c>
    </row>
    <row r="2" ht="31.5" customHeight="1" spans="1:8">
      <c r="A2" s="1" t="s">
        <v>119</v>
      </c>
    </row>
    <row r="3" ht="24" customHeight="1" spans="1:8">
      <c r="A3" s="1" t="str">
        <f>'附表六-2大修费'!A3:C3</f>
        <v>编制单位：大海则煤矿</v>
      </c>
    </row>
    <row r="4" spans="1:8">
      <c r="A4" s="1" t="s">
        <v>2</v>
      </c>
      <c r="B4" s="1" t="s">
        <v>96</v>
      </c>
      <c r="C4" s="1" t="s">
        <v>97</v>
      </c>
      <c r="D4" s="1" t="s">
        <v>99</v>
      </c>
      <c r="E4" s="1" t="s">
        <v>3</v>
      </c>
      <c r="F4" s="1" t="s">
        <v>120</v>
      </c>
      <c r="G4" s="1" t="s">
        <v>121</v>
      </c>
      <c r="H4" s="1" t="s">
        <v>102</v>
      </c>
    </row>
    <row r="5" spans="1:8">
      <c r="A5" s="1" t="s">
        <v>122</v>
      </c>
      <c r="B5" s="1" t="s">
        <v>123</v>
      </c>
      <c r="G5" s="1">
        <f>SUM(G6:G12)</f>
        <v>770445.299145299</v>
      </c>
    </row>
    <row r="6" spans="1:8">
      <c r="A6" s="1">
        <v>1</v>
      </c>
      <c r="B6" s="1" t="s">
        <v>124</v>
      </c>
      <c r="C6" s="1" t="s">
        <v>125</v>
      </c>
      <c r="D6" s="1">
        <v>1</v>
      </c>
      <c r="E6" s="1" t="s">
        <v>105</v>
      </c>
      <c r="F6" s="1">
        <v>86300</v>
      </c>
      <c r="G6" s="1">
        <f>F6*D6</f>
        <v>86300</v>
      </c>
      <c r="H6" s="1" t="s">
        <v>126</v>
      </c>
    </row>
    <row r="7" spans="1:8">
      <c r="A7" s="1">
        <v>2</v>
      </c>
      <c r="B7" s="1" t="s">
        <v>127</v>
      </c>
      <c r="C7" s="1" t="s">
        <v>128</v>
      </c>
      <c r="D7" s="1">
        <v>1</v>
      </c>
      <c r="E7" s="1" t="s">
        <v>129</v>
      </c>
      <c r="F7" s="1">
        <v>68666.6666666667</v>
      </c>
      <c r="G7" s="1">
        <v>68666.6666666667</v>
      </c>
      <c r="H7" s="1" t="s">
        <v>130</v>
      </c>
    </row>
    <row r="8" spans="1:8">
      <c r="A8" s="1">
        <v>3</v>
      </c>
      <c r="B8" s="1" t="s">
        <v>127</v>
      </c>
      <c r="C8" s="1" t="s">
        <v>131</v>
      </c>
      <c r="D8" s="1">
        <v>1</v>
      </c>
      <c r="E8" s="1" t="s">
        <v>132</v>
      </c>
      <c r="F8" s="1">
        <v>325333.333333333</v>
      </c>
      <c r="G8" s="1">
        <v>325333.333333333</v>
      </c>
      <c r="H8" s="1" t="s">
        <v>133</v>
      </c>
    </row>
    <row r="9" spans="1:8">
      <c r="A9" s="1">
        <v>4</v>
      </c>
      <c r="B9" s="1" t="s">
        <v>134</v>
      </c>
      <c r="C9" s="1" t="s">
        <v>135</v>
      </c>
      <c r="D9" s="1">
        <v>1</v>
      </c>
      <c r="E9" s="1" t="s">
        <v>105</v>
      </c>
      <c r="F9" s="1">
        <v>290145.299145299</v>
      </c>
      <c r="G9" s="1">
        <v>290145.299145299</v>
      </c>
    </row>
    <row r="24" ht="18" customHeight="1" spans="2:7">
      <c r="B24" s="1" t="s">
        <v>136</v>
      </c>
      <c r="F24" s="1">
        <v>0</v>
      </c>
      <c r="G24" s="1">
        <f>G5+G13+G17+G19+G21</f>
        <v>770445.299145299</v>
      </c>
    </row>
  </sheetData>
  <mergeCells count="3">
    <mergeCell ref="A1:B1"/>
    <mergeCell ref="A2:H2"/>
    <mergeCell ref="A3:C3"/>
  </mergeCells>
  <printOptions horizontalCentered="1"/>
  <pageMargins left="1.17916666666667" right="0" top="0.979166666666667" bottom="0.979166666666667" header="0.509027777777778" footer="0.509027777777778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J11"/>
  <sheetViews>
    <sheetView workbookViewId="0">
      <selection activeCell="AJ36" sqref="AJ36"/>
    </sheetView>
  </sheetViews>
  <sheetFormatPr defaultColWidth="10" defaultRowHeight="14.25"/>
  <cols>
    <col min="1" max="1" width="10" style="1" customWidth="1"/>
    <col min="2" max="6" width="10" style="1"/>
    <col min="7" max="7" width="14.4416666666667" style="1" customWidth="1"/>
    <col min="8" max="16384" width="10" style="1"/>
  </cols>
  <sheetData>
    <row r="1" spans="1:10">
      <c r="A1" s="2" t="s">
        <v>137</v>
      </c>
      <c r="B1" s="2"/>
      <c r="C1" s="3"/>
      <c r="D1" s="3"/>
      <c r="E1" s="3"/>
      <c r="F1" s="4"/>
      <c r="G1" s="5"/>
      <c r="H1" s="4"/>
    </row>
    <row r="2" ht="20.25" spans="1:10">
      <c r="A2" s="6"/>
      <c r="B2" s="7" t="s">
        <v>138</v>
      </c>
      <c r="C2" s="7"/>
      <c r="D2" s="7"/>
      <c r="E2" s="7"/>
      <c r="F2" s="7"/>
      <c r="G2" s="7"/>
      <c r="H2" s="4"/>
    </row>
    <row r="3" spans="1:10">
      <c r="A3" s="8" t="s">
        <v>139</v>
      </c>
      <c r="B3" s="8"/>
      <c r="C3" s="8"/>
      <c r="D3" s="8"/>
      <c r="E3" s="8"/>
      <c r="F3" s="9" t="s">
        <v>140</v>
      </c>
      <c r="G3" s="9"/>
      <c r="H3" s="9"/>
    </row>
    <row r="4" ht="24" spans="1:10">
      <c r="A4" s="10" t="s">
        <v>2</v>
      </c>
      <c r="B4" s="11" t="s">
        <v>141</v>
      </c>
      <c r="C4" s="12" t="s">
        <v>142</v>
      </c>
      <c r="D4" s="12" t="s">
        <v>143</v>
      </c>
      <c r="E4" s="12" t="s">
        <v>142</v>
      </c>
      <c r="F4" s="13" t="s">
        <v>144</v>
      </c>
      <c r="G4" s="14" t="s">
        <v>145</v>
      </c>
      <c r="H4" s="15" t="s">
        <v>102</v>
      </c>
    </row>
    <row r="5" ht="21" customHeight="1" spans="1:10">
      <c r="A5" s="10">
        <v>1</v>
      </c>
      <c r="B5" s="13" t="s">
        <v>146</v>
      </c>
      <c r="C5" s="16"/>
      <c r="D5" s="17"/>
      <c r="E5" s="16"/>
      <c r="F5" s="16"/>
      <c r="G5" s="18" t="s">
        <v>147</v>
      </c>
      <c r="H5" s="19"/>
    </row>
    <row r="6" ht="21" customHeight="1" spans="1:10">
      <c r="A6" s="10">
        <v>2</v>
      </c>
      <c r="B6" s="13" t="s">
        <v>148</v>
      </c>
      <c r="C6" s="16"/>
      <c r="D6" s="17"/>
      <c r="E6" s="16"/>
      <c r="F6" s="16"/>
      <c r="G6" s="18"/>
      <c r="H6" s="20"/>
    </row>
    <row r="7" spans="1:10">
      <c r="A7" s="10"/>
      <c r="B7" s="21" t="s">
        <v>136</v>
      </c>
      <c r="C7" s="22"/>
      <c r="D7" s="23"/>
      <c r="E7" s="22"/>
      <c r="F7" s="24"/>
      <c r="G7" s="25">
        <f>SUM(G5:G6)</f>
        <v>0</v>
      </c>
      <c r="H7" s="26"/>
    </row>
    <row r="11" spans="1:10">
      <c r="J11" s="27">
        <v>1</v>
      </c>
    </row>
  </sheetData>
  <sheetProtection insertRows="0" deleteRows="0" autoFilter="0" pivotTables="0"/>
  <mergeCells count="4">
    <mergeCell ref="A1:B1"/>
    <mergeCell ref="B2:G2"/>
    <mergeCell ref="A3:E3"/>
    <mergeCell ref="F3:H3"/>
  </mergeCell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</vt:lpstr>
      <vt:lpstr>售价表</vt:lpstr>
      <vt:lpstr>基础数据</vt:lpstr>
      <vt:lpstr>附表六-2大修费</vt:lpstr>
      <vt:lpstr>附表六-3大型部件</vt:lpstr>
      <vt:lpstr>10.1剥离装运费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君子之鑫</cp:lastModifiedBy>
  <dcterms:created xsi:type="dcterms:W3CDTF">2019-01-13T04:12:00Z</dcterms:created>
  <cp:lastPrinted>2021-03-06T08:09:00Z</cp:lastPrinted>
  <dcterms:modified xsi:type="dcterms:W3CDTF">2026-04-24T06:55:23Z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6E2248883D1B46C8AB2D042C1411221D_13</vt:lpwstr>
  </property>
  <property fmtid="{D5CDD505-2E9C-101B-9397-08002B2CF9AE}" pid="4" name="CalculationRule">
    <vt:i4>0</vt:i4>
  </property>
</Properties>
</file>